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Training Requirements" sheetId="2" state="visible" r:id="rId4"/>
    <sheet name="Role Requirements" sheetId="3" state="visible" r:id="rId5"/>
    <sheet name="Training Matrix" sheetId="4" state="visible" r:id="rId6"/>
    <sheet name="Compliance Status" sheetId="5" state="visible" r:id="rId7"/>
  </sheets>
  <definedNames>
    <definedName function="false" hidden="false" localSheetId="4" name="_xlnm.Print_Titles" vbProcedure="false">'Compliance Status'!$7:$7</definedName>
    <definedName function="false" hidden="false" localSheetId="2" name="_xlnm.Print_Titles" vbProcedure="false">'Role Requirements'!$4:$4</definedName>
    <definedName function="false" hidden="false" localSheetId="3" name="_xlnm.Print_Titles" vbProcedure="false">'Training Matrix'!$4:$4</definedName>
    <definedName function="false" hidden="false" localSheetId="1" name="_xlnm.Print_Titles" vbProcedure="false">'Training Requirements'!$4:$4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<sst xmlns="http://schemas.openxmlformats.org/spreadsheetml/2006/main" count="271" uniqueCount="122">
  <si>
    <t xml:space="preserve">EHS Training Matrix Template</t>
  </si>
  <si>
    <t xml:space="preserve">Ecesis EHS Software  |  www.ecesis.net</t>
  </si>
  <si>
    <t xml:space="preserve">What this is</t>
  </si>
  <si>
    <t xml:space="preserve">A role-based training matrix that maps required training topics to job roles, records completion dates for each employee, and automatically flags training that is overdue or coming due.</t>
  </si>
  <si>
    <t xml:space="preserve">How to use it</t>
  </si>
  <si>
    <t xml:space="preserve">1. Open the Training Requirements tab and adjust the refresher intervals to match your own program.
2. Open the Role Requirements tab and mark which topics each role must complete (X = required).
3. Replace the example rows on the Training Matrix tab with your own employees and completion dates.
4. The Compliance Status tab updates automatically. Nothing on it should be typed into.</t>
  </si>
  <si>
    <t xml:space="preserve">Colour legend</t>
  </si>
  <si>
    <t xml:space="preserve">Yellow cells are for you to fill in or adjust. White cells on the Compliance Status tab are calculated - do not overwrite them. Status values are CURRENT, DUE SOON (within 60 days), OVERDUE, NOT RECORDED, and N/A (not required for that role).</t>
  </si>
  <si>
    <t xml:space="preserve">Adding a training topic</t>
  </si>
  <si>
    <t xml:space="preserve">Insert a row on Training Requirements, then insert a matching column on Role Requirements, Training Matrix and Compliance Status in the same position. Keep the four tabs in the same column order or the lookups will misalign.</t>
  </si>
  <si>
    <t xml:space="preserve">Before you rely on this</t>
  </si>
  <si>
    <t xml:space="preserve">The regulatory citations and refresher intervals below are provided as a starting point and reflect common practice, not legal advice. Several OSHA standards set no fixed refresher interval; the values here are defaults you should confirm against the current regulation text and your own written programs. Have a qualified EHS professional review this matrix before use.</t>
  </si>
  <si>
    <t xml:space="preserve">Outgrowing the spreadsheet</t>
  </si>
  <si>
    <t xml:space="preserve">Spreadsheets break down at scale: version conflicts, no automatic reminders, no audit trail, and no way for a supervisor to see their own team. Ecesis Training Management Software keeps the same role-based logic but updates itself as training is completed. See www.ecesis.net/Training-Management-Software.aspx</t>
  </si>
  <si>
    <t xml:space="preserve">Training Requirements Reference</t>
  </si>
  <si>
    <t xml:space="preserve">Yellow cells are yours to adjust. 0 = one-time training, no recurring refresher.</t>
  </si>
  <si>
    <t xml:space="preserve">Training Topic</t>
  </si>
  <si>
    <t xml:space="preserve">Regulatory Citation</t>
  </si>
  <si>
    <t xml:space="preserve">What the Standard Requires</t>
  </si>
  <si>
    <t xml:space="preserve">Refresher Interval (Months)</t>
  </si>
  <si>
    <t xml:space="preserve">Notes</t>
  </si>
  <si>
    <t xml:space="preserve">New Hire Safety Orientation</t>
  </si>
  <si>
    <t xml:space="preserve">Company policy</t>
  </si>
  <si>
    <t xml:space="preserve">Before initial job assignment</t>
  </si>
  <si>
    <t xml:space="preserve">Not a single OSHA standard; driven by the training-before-exposure requirements below.</t>
  </si>
  <si>
    <t xml:space="preserve">Hazard Communication</t>
  </si>
  <si>
    <t xml:space="preserve">29 CFR 1910.1200(h)</t>
  </si>
  <si>
    <t xml:space="preserve">At initial assignment and when a new hazard is introduced</t>
  </si>
  <si>
    <t xml:space="preserve">OSHA sets no refresher interval. 12 months is a common employer practice, not a rule.</t>
  </si>
  <si>
    <t xml:space="preserve">Lockout/Tagout</t>
  </si>
  <si>
    <t xml:space="preserve">29 CFR 1910.147(c)(7)</t>
  </si>
  <si>
    <t xml:space="preserve">Initial; retrain on change in job, machinery or procedure</t>
  </si>
  <si>
    <t xml:space="preserve">Periodic inspection of energy control procedures is required at least annually.</t>
  </si>
  <si>
    <t xml:space="preserve">Confined Space Entry</t>
  </si>
  <si>
    <t xml:space="preserve">29 CFR 1910.146(g)</t>
  </si>
  <si>
    <t xml:space="preserve">Before first assignment; retrain on change in duties or hazards</t>
  </si>
  <si>
    <t xml:space="preserve">Retraining also required when a deviation in procedure is observed.</t>
  </si>
  <si>
    <t xml:space="preserve">Fall Protection</t>
  </si>
  <si>
    <t xml:space="preserve">29 CFR 1926.503</t>
  </si>
  <si>
    <t xml:space="preserve">Before exposure; retrain on change in workplace or equipment</t>
  </si>
  <si>
    <t xml:space="preserve">Construction standard. General industry walking-working surfaces: 1910.30.</t>
  </si>
  <si>
    <t xml:space="preserve">Powered Industrial Truck</t>
  </si>
  <si>
    <t xml:space="preserve">29 CFR 1910.178(l)(4)(iii)</t>
  </si>
  <si>
    <t xml:space="preserve">Evaluation of operator performance at least every 3 years</t>
  </si>
  <si>
    <t xml:space="preserve">Refresher also required after an accident, near-miss or unsafe operation.</t>
  </si>
  <si>
    <t xml:space="preserve">Respiratory Protection</t>
  </si>
  <si>
    <t xml:space="preserve">29 CFR 1910.134(k)(5)</t>
  </si>
  <si>
    <t xml:space="preserve">Annually, and when workplace conditions change</t>
  </si>
  <si>
    <t xml:space="preserve">Fit testing is a separate annual requirement under 1910.134(f)(2).</t>
  </si>
  <si>
    <t xml:space="preserve">Bloodborne Pathogens</t>
  </si>
  <si>
    <t xml:space="preserve">29 CFR 1910.1030(g)(2)(ii)</t>
  </si>
  <si>
    <t xml:space="preserve">At initial assignment and at least annually thereafter</t>
  </si>
  <si>
    <t xml:space="preserve">Annual interval is explicit in the standard.</t>
  </si>
  <si>
    <t xml:space="preserve">Personal Protective Equipment</t>
  </si>
  <si>
    <t xml:space="preserve">29 CFR 1910.132(f)</t>
  </si>
  <si>
    <t xml:space="preserve">Before assignment; retrain when PPE or hazards change</t>
  </si>
  <si>
    <t xml:space="preserve">Written certification of training is required by 1910.132(f)(4).</t>
  </si>
  <si>
    <t xml:space="preserve">Emergency Action Plan</t>
  </si>
  <si>
    <t xml:space="preserve">29 CFR 1910.38(e)-(f)</t>
  </si>
  <si>
    <t xml:space="preserve">On initial assignment and when the plan changes</t>
  </si>
  <si>
    <t xml:space="preserve">Also required when an employee's responsibilities under the plan change.</t>
  </si>
  <si>
    <t xml:space="preserve">Electrical Safety</t>
  </si>
  <si>
    <t xml:space="preserve">29 CFR 1910.332</t>
  </si>
  <si>
    <t xml:space="preserve">Training for qualified and unqualified persons before exposure</t>
  </si>
  <si>
    <t xml:space="preserve">NFPA 70E recommends retraining at least every 3 years.</t>
  </si>
  <si>
    <t xml:space="preserve">Hearing Conservation</t>
  </si>
  <si>
    <t xml:space="preserve">29 CFR 1910.95(k)(2)</t>
  </si>
  <si>
    <t xml:space="preserve">Annually for employees in the hearing conservation program</t>
  </si>
  <si>
    <t xml:space="preserve">Applies where 8-hour TWA noise exposure equals or exceeds 85 dBA.</t>
  </si>
  <si>
    <t xml:space="preserve">Fire Extinguisher Use</t>
  </si>
  <si>
    <t xml:space="preserve">29 CFR 1910.157(g)(2)</t>
  </si>
  <si>
    <t xml:space="preserve">Upon initial assignment and at least annually thereafter</t>
  </si>
  <si>
    <t xml:space="preserve">Required where portable extinguishers are provided for employee use.</t>
  </si>
  <si>
    <t xml:space="preserve">First Aid / CPR</t>
  </si>
  <si>
    <t xml:space="preserve">29 CFR 1910.151(b)</t>
  </si>
  <si>
    <t xml:space="preserve">Adequate trained personnel where no infirmary is nearby</t>
  </si>
  <si>
    <t xml:space="preserve">Interval is set by the certifying body (commonly 2 years), not by OSHA.</t>
  </si>
  <si>
    <t xml:space="preserve">RCRA Hazardous Waste</t>
  </si>
  <si>
    <t xml:space="preserve">40 CFR 262.17(a)(7)</t>
  </si>
  <si>
    <t xml:space="preserve">Within 6 months of assignment and annually thereafter</t>
  </si>
  <si>
    <t xml:space="preserve">Large quantity generators. Small quantity generators: 40 CFR 262.16(b)(9)(iii).</t>
  </si>
  <si>
    <t xml:space="preserve">Role Requirements Matrix</t>
  </si>
  <si>
    <t xml:space="preserve">Mark X where a role must complete a topic. Blank means not required.</t>
  </si>
  <si>
    <t xml:space="preserve">Job Role</t>
  </si>
  <si>
    <t xml:space="preserve">Production Operator</t>
  </si>
  <si>
    <t xml:space="preserve">X</t>
  </si>
  <si>
    <t xml:space="preserve">Maintenance Technician</t>
  </si>
  <si>
    <t xml:space="preserve">Electrician</t>
  </si>
  <si>
    <t xml:space="preserve">Warehouse / Forklift Operator</t>
  </si>
  <si>
    <t xml:space="preserve">EHS Manager</t>
  </si>
  <si>
    <t xml:space="preserve">Supervisor</t>
  </si>
  <si>
    <t xml:space="preserve">Office / Administrative</t>
  </si>
  <si>
    <t xml:space="preserve">Contractor</t>
  </si>
  <si>
    <t xml:space="preserve">Training Matrix - Completion Dates</t>
  </si>
  <si>
    <t xml:space="preserve">Enter the date each employee last completed each topic. Leave blank if never completed.</t>
  </si>
  <si>
    <t xml:space="preserve">Employee Name</t>
  </si>
  <si>
    <t xml:space="preserve">Employee ID</t>
  </si>
  <si>
    <t xml:space="preserve">Department</t>
  </si>
  <si>
    <t xml:space="preserve">Site</t>
  </si>
  <si>
    <t xml:space="preserve">Rivera, Ana</t>
  </si>
  <si>
    <t xml:space="preserve">EMP-1001</t>
  </si>
  <si>
    <t xml:space="preserve">Operations</t>
  </si>
  <si>
    <t xml:space="preserve">Plant 1</t>
  </si>
  <si>
    <t xml:space="preserve">Chen, Wei</t>
  </si>
  <si>
    <t xml:space="preserve">EMP-1002</t>
  </si>
  <si>
    <t xml:space="preserve">Maintenance</t>
  </si>
  <si>
    <t xml:space="preserve">Okafor, Daniel</t>
  </si>
  <si>
    <t xml:space="preserve">EMP-1003</t>
  </si>
  <si>
    <t xml:space="preserve">Brooks, Sam</t>
  </si>
  <si>
    <t xml:space="preserve">EMP-1004</t>
  </si>
  <si>
    <t xml:space="preserve">Logistics</t>
  </si>
  <si>
    <t xml:space="preserve">Plant 2</t>
  </si>
  <si>
    <t xml:space="preserve">Nguyen, Thi</t>
  </si>
  <si>
    <t xml:space="preserve">EMP-1005</t>
  </si>
  <si>
    <t xml:space="preserve">Dates are shown as YYYY-MM-DD. Example rows 5-9 are illustrative only - replace them with your own records. They are written as =TODAY()-n so the sample 
always opens with realistic statuses; overwrite them with real dates.</t>
  </si>
  <si>
    <t xml:space="preserve">Compliance Status - Calculated</t>
  </si>
  <si>
    <t xml:space="preserve">This tab is generated from the other three. Do not type into it.</t>
  </si>
  <si>
    <t xml:space="preserve">Totals</t>
  </si>
  <si>
    <t xml:space="preserve">OVERDUE</t>
  </si>
  <si>
    <t xml:space="preserve">DUE SOON</t>
  </si>
  <si>
    <t xml:space="preserve">NOT RECORDED</t>
  </si>
  <si>
    <t xml:space="preserve">CURRENT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</si>
</sst>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24B7B"/>
      <name val="Arial"/>
      <family val="0"/>
      <charset val="1"/>
    </font>
    <font>
      <b val="true"/>
      <sz val="10"/>
      <color rgb="FF4B7A05"/>
      <name val="Arial"/>
      <family val="0"/>
      <charset val="1"/>
    </font>
    <font>
      <b val="true"/>
      <sz val="11"/>
      <color rgb="FF4B7A05"/>
      <name val="Arial"/>
      <family val="0"/>
      <charset val="1"/>
    </font>
    <font>
      <sz val="1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DC3545"/>
      <name val="Arial"/>
      <family val="0"/>
      <charset val="1"/>
    </font>
    <font>
      <b val="true"/>
      <sz val="9"/>
      <color rgb="FFB8860B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9"/>
      <color rgb="FF4B7A05"/>
      <name val="Arial"/>
      <family val="0"/>
      <charset val="1"/>
    </font>
    <font>
      <b val="true"/>
      <sz val="18"/>
      <color rgb="FFDC3545"/>
      <name val="Arial"/>
      <family val="0"/>
      <charset val="1"/>
    </font>
    <font>
      <b val="true"/>
      <sz val="18"/>
      <color rgb="FFB8860B"/>
      <name val="Arial"/>
      <family val="0"/>
      <charset val="1"/>
    </font>
    <font>
      <b val="true"/>
      <sz val="18"/>
      <color rgb="FF888888"/>
      <name val="Arial"/>
      <family val="0"/>
      <charset val="1"/>
    </font>
    <font>
      <b val="true"/>
      <sz val="18"/>
      <color rgb="FF4B7A0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24B7B"/>
        <bgColor rgb="FF444444"/>
      </patternFill>
    </fill>
    <fill>
      <patternFill patternType="solid">
        <fgColor rgb="FFFFF2CC"/>
        <bgColor rgb="FFFFEB9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9C0006"/>
        <sz val="9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9C6500"/>
        <sz val="9"/>
      </font>
      <fill>
        <patternFill>
          <bgColor rgb="FFFFEB9C"/>
        </patternFill>
      </fill>
    </dxf>
    <dxf>
      <font>
        <name val="Arial"/>
        <charset val="1"/>
        <family val="0"/>
        <color rgb="FF006100"/>
        <sz val="9"/>
      </font>
      <fill>
        <patternFill>
          <bgColor rgb="FFC6EFCE"/>
        </patternFill>
      </fill>
    </dxf>
    <dxf>
      <font>
        <name val="Arial"/>
        <charset val="1"/>
        <family val="0"/>
        <color rgb="FF444444"/>
        <sz val="9"/>
      </font>
      <fill>
        <patternFill>
          <bgColor rgb="FFE8E8E8"/>
        </patternFill>
      </fill>
    </dxf>
    <dxf>
      <font>
        <name val="Arial"/>
        <charset val="1"/>
        <family val="0"/>
        <color rgb="FFAAAAAA"/>
        <sz val="9"/>
      </font>
      <fill>
        <patternFill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FBFBF"/>
      <rgbColor rgb="FF888888"/>
      <rgbColor rgb="FF9999FF"/>
      <rgbColor rgb="FFDC3545"/>
      <rgbColor rgb="FFFFF2CC"/>
      <rgbColor rgb="FFE8E8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8860B"/>
      <rgbColor rgb="FFFF6600"/>
      <rgbColor rgb="FF666699"/>
      <rgbColor rgb="FFAAAAAA"/>
      <rgbColor rgb="FF003366"/>
      <rgbColor rgb="FF4B7A05"/>
      <rgbColor rgb="FF003300"/>
      <rgbColor rgb="FF333300"/>
      <rgbColor rgb="FF993300"/>
      <rgbColor rgb="FF993366"/>
      <rgbColor rgb="FF224B7B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4B7B"/>
    <pageSetUpPr fitToPage="tru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88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4.25" hidden="false" customHeight="true" outlineLevel="0" collapsed="false">
      <c r="B5" s="3" t="s">
        <v>2</v>
      </c>
      <c r="C5" s="4" t="s">
        <v>3</v>
      </c>
    </row>
    <row r="7" customFormat="false" ht="98.25" hidden="false" customHeight="true" outlineLevel="0" collapsed="false">
      <c r="B7" s="3" t="s">
        <v>4</v>
      </c>
      <c r="C7" s="4" t="s">
        <v>5</v>
      </c>
    </row>
    <row r="9" customFormat="false" ht="44.25" hidden="false" customHeight="true" outlineLevel="0" collapsed="false">
      <c r="B9" s="3" t="s">
        <v>6</v>
      </c>
      <c r="C9" s="4" t="s">
        <v>7</v>
      </c>
    </row>
    <row r="11" customFormat="false" ht="44.25" hidden="false" customHeight="true" outlineLevel="0" collapsed="false">
      <c r="B11" s="3" t="s">
        <v>8</v>
      </c>
      <c r="C11" s="4" t="s">
        <v>9</v>
      </c>
    </row>
    <row r="13" customFormat="false" ht="71.25" hidden="false" customHeight="true" outlineLevel="0" collapsed="false">
      <c r="B13" s="3" t="s">
        <v>10</v>
      </c>
      <c r="C13" s="4" t="s">
        <v>11</v>
      </c>
    </row>
    <row r="15" customFormat="false" ht="57.75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true" verticalCentered="false"/>
  <pageMargins left="0.3" right="0.3" top="0.4" bottom="0.4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Ecesis EHS Training Matrix Template  |  www.ecesis.net  | 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4B7B"/>
    <pageSetUpPr fitToPage="tru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6"/>
    <col collapsed="false" customWidth="true" hidden="false" outlineLevel="0" max="3" min="3" style="0" width="46"/>
    <col collapsed="false" customWidth="true" hidden="false" outlineLevel="0" max="4" min="4" style="0" width="16"/>
    <col collapsed="false" customWidth="true" hidden="false" outlineLevel="0" max="5" min="5" style="0" width="62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5" t="s">
        <v>15</v>
      </c>
    </row>
    <row r="4" customFormat="false" ht="30" hidden="false" customHeight="true" outlineLevel="0" collapsed="false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</row>
    <row r="5" customFormat="false" ht="27.75" hidden="false" customHeight="true" outlineLevel="0" collapsed="false">
      <c r="A5" s="7" t="s">
        <v>21</v>
      </c>
      <c r="B5" s="7" t="s">
        <v>22</v>
      </c>
      <c r="C5" s="7" t="s">
        <v>23</v>
      </c>
      <c r="D5" s="8" t="n">
        <v>0</v>
      </c>
      <c r="E5" s="7" t="s">
        <v>24</v>
      </c>
    </row>
    <row r="6" customFormat="false" ht="27.75" hidden="false" customHeight="true" outlineLevel="0" collapsed="false">
      <c r="A6" s="7" t="s">
        <v>25</v>
      </c>
      <c r="B6" s="7" t="s">
        <v>26</v>
      </c>
      <c r="C6" s="7" t="s">
        <v>27</v>
      </c>
      <c r="D6" s="8" t="n">
        <v>12</v>
      </c>
      <c r="E6" s="7" t="s">
        <v>28</v>
      </c>
    </row>
    <row r="7" customFormat="false" ht="27.75" hidden="false" customHeight="true" outlineLevel="0" collapsed="false">
      <c r="A7" s="7" t="s">
        <v>29</v>
      </c>
      <c r="B7" s="7" t="s">
        <v>30</v>
      </c>
      <c r="C7" s="7" t="s">
        <v>31</v>
      </c>
      <c r="D7" s="8" t="n">
        <v>12</v>
      </c>
      <c r="E7" s="7" t="s">
        <v>32</v>
      </c>
    </row>
    <row r="8" customFormat="false" ht="27.75" hidden="false" customHeight="true" outlineLevel="0" collapsed="false">
      <c r="A8" s="7" t="s">
        <v>33</v>
      </c>
      <c r="B8" s="7" t="s">
        <v>34</v>
      </c>
      <c r="C8" s="7" t="s">
        <v>35</v>
      </c>
      <c r="D8" s="8" t="n">
        <v>12</v>
      </c>
      <c r="E8" s="7" t="s">
        <v>36</v>
      </c>
    </row>
    <row r="9" customFormat="false" ht="27.75" hidden="false" customHeight="true" outlineLevel="0" collapsed="false">
      <c r="A9" s="7" t="s">
        <v>37</v>
      </c>
      <c r="B9" s="7" t="s">
        <v>38</v>
      </c>
      <c r="C9" s="7" t="s">
        <v>39</v>
      </c>
      <c r="D9" s="8" t="n">
        <v>12</v>
      </c>
      <c r="E9" s="7" t="s">
        <v>40</v>
      </c>
    </row>
    <row r="10" customFormat="false" ht="27.75" hidden="false" customHeight="true" outlineLevel="0" collapsed="false">
      <c r="A10" s="7" t="s">
        <v>41</v>
      </c>
      <c r="B10" s="7" t="s">
        <v>42</v>
      </c>
      <c r="C10" s="7" t="s">
        <v>43</v>
      </c>
      <c r="D10" s="8" t="n">
        <v>36</v>
      </c>
      <c r="E10" s="7" t="s">
        <v>44</v>
      </c>
    </row>
    <row r="11" customFormat="false" ht="27.75" hidden="false" customHeight="true" outlineLevel="0" collapsed="false">
      <c r="A11" s="7" t="s">
        <v>45</v>
      </c>
      <c r="B11" s="7" t="s">
        <v>46</v>
      </c>
      <c r="C11" s="7" t="s">
        <v>47</v>
      </c>
      <c r="D11" s="8" t="n">
        <v>12</v>
      </c>
      <c r="E11" s="7" t="s">
        <v>48</v>
      </c>
    </row>
    <row r="12" customFormat="false" ht="27.75" hidden="false" customHeight="true" outlineLevel="0" collapsed="false">
      <c r="A12" s="7" t="s">
        <v>49</v>
      </c>
      <c r="B12" s="7" t="s">
        <v>50</v>
      </c>
      <c r="C12" s="7" t="s">
        <v>51</v>
      </c>
      <c r="D12" s="8" t="n">
        <v>12</v>
      </c>
      <c r="E12" s="7" t="s">
        <v>52</v>
      </c>
    </row>
    <row r="13" customFormat="false" ht="27.75" hidden="false" customHeight="true" outlineLevel="0" collapsed="false">
      <c r="A13" s="7" t="s">
        <v>53</v>
      </c>
      <c r="B13" s="7" t="s">
        <v>54</v>
      </c>
      <c r="C13" s="7" t="s">
        <v>55</v>
      </c>
      <c r="D13" s="8" t="n">
        <v>12</v>
      </c>
      <c r="E13" s="7" t="s">
        <v>56</v>
      </c>
    </row>
    <row r="14" customFormat="false" ht="27.75" hidden="false" customHeight="true" outlineLevel="0" collapsed="false">
      <c r="A14" s="7" t="s">
        <v>57</v>
      </c>
      <c r="B14" s="7" t="s">
        <v>58</v>
      </c>
      <c r="C14" s="7" t="s">
        <v>59</v>
      </c>
      <c r="D14" s="8" t="n">
        <v>12</v>
      </c>
      <c r="E14" s="7" t="s">
        <v>60</v>
      </c>
    </row>
    <row r="15" customFormat="false" ht="27.75" hidden="false" customHeight="true" outlineLevel="0" collapsed="false">
      <c r="A15" s="7" t="s">
        <v>61</v>
      </c>
      <c r="B15" s="7" t="s">
        <v>62</v>
      </c>
      <c r="C15" s="7" t="s">
        <v>63</v>
      </c>
      <c r="D15" s="8" t="n">
        <v>36</v>
      </c>
      <c r="E15" s="7" t="s">
        <v>64</v>
      </c>
    </row>
    <row r="16" customFormat="false" ht="27.75" hidden="false" customHeight="true" outlineLevel="0" collapsed="false">
      <c r="A16" s="7" t="s">
        <v>65</v>
      </c>
      <c r="B16" s="7" t="s">
        <v>66</v>
      </c>
      <c r="C16" s="7" t="s">
        <v>67</v>
      </c>
      <c r="D16" s="8" t="n">
        <v>12</v>
      </c>
      <c r="E16" s="7" t="s">
        <v>68</v>
      </c>
    </row>
    <row r="17" customFormat="false" ht="27.75" hidden="false" customHeight="true" outlineLevel="0" collapsed="false">
      <c r="A17" s="7" t="s">
        <v>69</v>
      </c>
      <c r="B17" s="7" t="s">
        <v>70</v>
      </c>
      <c r="C17" s="7" t="s">
        <v>71</v>
      </c>
      <c r="D17" s="8" t="n">
        <v>12</v>
      </c>
      <c r="E17" s="7" t="s">
        <v>72</v>
      </c>
    </row>
    <row r="18" customFormat="false" ht="27.75" hidden="false" customHeight="true" outlineLevel="0" collapsed="false">
      <c r="A18" s="7" t="s">
        <v>73</v>
      </c>
      <c r="B18" s="7" t="s">
        <v>74</v>
      </c>
      <c r="C18" s="7" t="s">
        <v>75</v>
      </c>
      <c r="D18" s="8" t="n">
        <v>24</v>
      </c>
      <c r="E18" s="7" t="s">
        <v>76</v>
      </c>
    </row>
    <row r="19" customFormat="false" ht="27.75" hidden="false" customHeight="true" outlineLevel="0" collapsed="false">
      <c r="A19" s="7" t="s">
        <v>77</v>
      </c>
      <c r="B19" s="7" t="s">
        <v>78</v>
      </c>
      <c r="C19" s="7" t="s">
        <v>79</v>
      </c>
      <c r="D19" s="8" t="n">
        <v>12</v>
      </c>
      <c r="E19" s="7" t="s">
        <v>80</v>
      </c>
    </row>
  </sheetData>
  <printOptions headings="false" gridLines="false" gridLinesSet="true" horizontalCentered="tru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Ecesis EHS Training Matrix Template  |  www.ecesis.net  |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4B7B"/>
    <pageSetUpPr fitToPage="true"/>
  </sheetPr>
  <dimension ref="A1:P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6" min="2" style="0" width="5.51"/>
  </cols>
  <sheetData>
    <row r="1" customFormat="false" ht="19.7" hidden="false" customHeight="false" outlineLevel="0" collapsed="false">
      <c r="A1" s="1" t="s">
        <v>81</v>
      </c>
    </row>
    <row r="2" customFormat="false" ht="15" hidden="false" customHeight="false" outlineLevel="0" collapsed="false">
      <c r="A2" s="5" t="s">
        <v>82</v>
      </c>
    </row>
    <row r="4" customFormat="false" ht="150" hidden="false" customHeight="true" outlineLevel="0" collapsed="false">
      <c r="A4" s="9" t="s">
        <v>83</v>
      </c>
      <c r="B4" s="10" t="s">
        <v>21</v>
      </c>
      <c r="C4" s="10" t="s">
        <v>25</v>
      </c>
      <c r="D4" s="10" t="s">
        <v>29</v>
      </c>
      <c r="E4" s="10" t="s">
        <v>33</v>
      </c>
      <c r="F4" s="10" t="s">
        <v>37</v>
      </c>
      <c r="G4" s="10" t="s">
        <v>41</v>
      </c>
      <c r="H4" s="10" t="s">
        <v>45</v>
      </c>
      <c r="I4" s="10" t="s">
        <v>49</v>
      </c>
      <c r="J4" s="10" t="s">
        <v>53</v>
      </c>
      <c r="K4" s="10" t="s">
        <v>57</v>
      </c>
      <c r="L4" s="10" t="s">
        <v>61</v>
      </c>
      <c r="M4" s="10" t="s">
        <v>65</v>
      </c>
      <c r="N4" s="10" t="s">
        <v>69</v>
      </c>
      <c r="O4" s="10" t="s">
        <v>73</v>
      </c>
      <c r="P4" s="10" t="s">
        <v>77</v>
      </c>
    </row>
    <row r="5" customFormat="false" ht="15" hidden="false" customHeight="false" outlineLevel="0" collapsed="false">
      <c r="A5" s="11" t="s">
        <v>84</v>
      </c>
      <c r="B5" s="8" t="s">
        <v>85</v>
      </c>
      <c r="C5" s="8" t="s">
        <v>85</v>
      </c>
      <c r="D5" s="8" t="s">
        <v>85</v>
      </c>
      <c r="E5" s="8"/>
      <c r="F5" s="8" t="s">
        <v>85</v>
      </c>
      <c r="G5" s="8"/>
      <c r="H5" s="8" t="s">
        <v>85</v>
      </c>
      <c r="I5" s="8" t="s">
        <v>85</v>
      </c>
      <c r="J5" s="8" t="s">
        <v>85</v>
      </c>
      <c r="K5" s="8" t="s">
        <v>85</v>
      </c>
      <c r="L5" s="8"/>
      <c r="M5" s="8" t="s">
        <v>85</v>
      </c>
      <c r="N5" s="8" t="s">
        <v>85</v>
      </c>
      <c r="O5" s="8" t="s">
        <v>85</v>
      </c>
      <c r="P5" s="8"/>
    </row>
    <row r="6" customFormat="false" ht="15" hidden="false" customHeight="false" outlineLevel="0" collapsed="false">
      <c r="A6" s="11" t="s">
        <v>86</v>
      </c>
      <c r="B6" s="8" t="s">
        <v>85</v>
      </c>
      <c r="C6" s="8" t="s">
        <v>85</v>
      </c>
      <c r="D6" s="8" t="s">
        <v>85</v>
      </c>
      <c r="E6" s="8" t="s">
        <v>85</v>
      </c>
      <c r="F6" s="8" t="s">
        <v>85</v>
      </c>
      <c r="G6" s="8" t="s">
        <v>85</v>
      </c>
      <c r="H6" s="8" t="s">
        <v>85</v>
      </c>
      <c r="I6" s="8" t="s">
        <v>85</v>
      </c>
      <c r="J6" s="8" t="s">
        <v>85</v>
      </c>
      <c r="K6" s="8" t="s">
        <v>85</v>
      </c>
      <c r="L6" s="8" t="s">
        <v>85</v>
      </c>
      <c r="M6" s="8" t="s">
        <v>85</v>
      </c>
      <c r="N6" s="8" t="s">
        <v>85</v>
      </c>
      <c r="O6" s="8" t="s">
        <v>85</v>
      </c>
      <c r="P6" s="8" t="s">
        <v>85</v>
      </c>
    </row>
    <row r="7" customFormat="false" ht="15" hidden="false" customHeight="false" outlineLevel="0" collapsed="false">
      <c r="A7" s="11" t="s">
        <v>87</v>
      </c>
      <c r="B7" s="8" t="s">
        <v>85</v>
      </c>
      <c r="C7" s="8" t="s">
        <v>85</v>
      </c>
      <c r="D7" s="8" t="s">
        <v>85</v>
      </c>
      <c r="E7" s="8" t="s">
        <v>85</v>
      </c>
      <c r="F7" s="8" t="s">
        <v>85</v>
      </c>
      <c r="G7" s="8"/>
      <c r="H7" s="8" t="s">
        <v>85</v>
      </c>
      <c r="I7" s="8" t="s">
        <v>85</v>
      </c>
      <c r="J7" s="8" t="s">
        <v>85</v>
      </c>
      <c r="K7" s="8" t="s">
        <v>85</v>
      </c>
      <c r="L7" s="8" t="s">
        <v>85</v>
      </c>
      <c r="M7" s="8" t="s">
        <v>85</v>
      </c>
      <c r="N7" s="8" t="s">
        <v>85</v>
      </c>
      <c r="O7" s="8" t="s">
        <v>85</v>
      </c>
      <c r="P7" s="8"/>
    </row>
    <row r="8" customFormat="false" ht="15" hidden="false" customHeight="false" outlineLevel="0" collapsed="false">
      <c r="A8" s="11" t="s">
        <v>88</v>
      </c>
      <c r="B8" s="8" t="s">
        <v>85</v>
      </c>
      <c r="C8" s="8" t="s">
        <v>85</v>
      </c>
      <c r="D8" s="8"/>
      <c r="E8" s="8"/>
      <c r="F8" s="8" t="s">
        <v>85</v>
      </c>
      <c r="G8" s="8" t="s">
        <v>85</v>
      </c>
      <c r="H8" s="8"/>
      <c r="I8" s="8" t="s">
        <v>85</v>
      </c>
      <c r="J8" s="8" t="s">
        <v>85</v>
      </c>
      <c r="K8" s="8" t="s">
        <v>85</v>
      </c>
      <c r="L8" s="8"/>
      <c r="M8" s="8" t="s">
        <v>85</v>
      </c>
      <c r="N8" s="8" t="s">
        <v>85</v>
      </c>
      <c r="O8" s="8" t="s">
        <v>85</v>
      </c>
      <c r="P8" s="8" t="s">
        <v>85</v>
      </c>
    </row>
    <row r="9" customFormat="false" ht="15" hidden="false" customHeight="false" outlineLevel="0" collapsed="false">
      <c r="A9" s="11" t="s">
        <v>89</v>
      </c>
      <c r="B9" s="8" t="s">
        <v>85</v>
      </c>
      <c r="C9" s="8" t="s">
        <v>85</v>
      </c>
      <c r="D9" s="8" t="s">
        <v>85</v>
      </c>
      <c r="E9" s="8" t="s">
        <v>85</v>
      </c>
      <c r="F9" s="8" t="s">
        <v>85</v>
      </c>
      <c r="G9" s="8" t="s">
        <v>85</v>
      </c>
      <c r="H9" s="8" t="s">
        <v>85</v>
      </c>
      <c r="I9" s="8" t="s">
        <v>85</v>
      </c>
      <c r="J9" s="8" t="s">
        <v>85</v>
      </c>
      <c r="K9" s="8" t="s">
        <v>85</v>
      </c>
      <c r="L9" s="8" t="s">
        <v>85</v>
      </c>
      <c r="M9" s="8" t="s">
        <v>85</v>
      </c>
      <c r="N9" s="8" t="s">
        <v>85</v>
      </c>
      <c r="O9" s="8" t="s">
        <v>85</v>
      </c>
      <c r="P9" s="8" t="s">
        <v>85</v>
      </c>
    </row>
    <row r="10" customFormat="false" ht="15" hidden="false" customHeight="false" outlineLevel="0" collapsed="false">
      <c r="A10" s="11" t="s">
        <v>90</v>
      </c>
      <c r="B10" s="8" t="s">
        <v>85</v>
      </c>
      <c r="C10" s="8" t="s">
        <v>85</v>
      </c>
      <c r="D10" s="8" t="s">
        <v>85</v>
      </c>
      <c r="E10" s="8" t="s">
        <v>85</v>
      </c>
      <c r="F10" s="8" t="s">
        <v>85</v>
      </c>
      <c r="G10" s="8" t="s">
        <v>85</v>
      </c>
      <c r="H10" s="8" t="s">
        <v>85</v>
      </c>
      <c r="I10" s="8" t="s">
        <v>85</v>
      </c>
      <c r="J10" s="8" t="s">
        <v>85</v>
      </c>
      <c r="K10" s="8" t="s">
        <v>85</v>
      </c>
      <c r="L10" s="8"/>
      <c r="M10" s="8" t="s">
        <v>85</v>
      </c>
      <c r="N10" s="8" t="s">
        <v>85</v>
      </c>
      <c r="O10" s="8" t="s">
        <v>85</v>
      </c>
      <c r="P10" s="8" t="s">
        <v>85</v>
      </c>
    </row>
    <row r="11" customFormat="false" ht="15" hidden="false" customHeight="false" outlineLevel="0" collapsed="false">
      <c r="A11" s="11" t="s">
        <v>91</v>
      </c>
      <c r="B11" s="8" t="s">
        <v>85</v>
      </c>
      <c r="C11" s="8" t="s">
        <v>85</v>
      </c>
      <c r="D11" s="8"/>
      <c r="E11" s="8"/>
      <c r="F11" s="8"/>
      <c r="G11" s="8"/>
      <c r="H11" s="8"/>
      <c r="I11" s="8"/>
      <c r="J11" s="8"/>
      <c r="K11" s="8" t="s">
        <v>85</v>
      </c>
      <c r="L11" s="8"/>
      <c r="M11" s="8"/>
      <c r="N11" s="8" t="s">
        <v>85</v>
      </c>
      <c r="O11" s="8"/>
      <c r="P11" s="8"/>
    </row>
    <row r="12" customFormat="false" ht="15" hidden="false" customHeight="false" outlineLevel="0" collapsed="false">
      <c r="A12" s="11" t="s">
        <v>92</v>
      </c>
      <c r="B12" s="8" t="s">
        <v>85</v>
      </c>
      <c r="C12" s="8" t="s">
        <v>85</v>
      </c>
      <c r="D12" s="8"/>
      <c r="E12" s="8"/>
      <c r="F12" s="8" t="s">
        <v>85</v>
      </c>
      <c r="G12" s="8"/>
      <c r="H12" s="8"/>
      <c r="I12" s="8"/>
      <c r="J12" s="8" t="s">
        <v>85</v>
      </c>
      <c r="K12" s="8" t="s">
        <v>85</v>
      </c>
      <c r="L12" s="8"/>
      <c r="M12" s="8"/>
      <c r="N12" s="8" t="s">
        <v>85</v>
      </c>
      <c r="O12" s="8"/>
      <c r="P12" s="8"/>
    </row>
  </sheetData>
  <printOptions headings="false" gridLines="false" gridLinesSet="true" horizontalCentered="tru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Ecesis EHS Training Matrix Template  |  www.ecesis.net  | 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4B7B"/>
    <pageSetUpPr fitToPage="true"/>
  </sheetPr>
  <dimension ref="A1:T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20" min="6" style="0" width="11"/>
  </cols>
  <sheetData>
    <row r="1" customFormat="false" ht="19.7" hidden="false" customHeight="false" outlineLevel="0" collapsed="false">
      <c r="A1" s="1" t="s">
        <v>93</v>
      </c>
    </row>
    <row r="2" customFormat="false" ht="15" hidden="false" customHeight="false" outlineLevel="0" collapsed="false">
      <c r="A2" s="5" t="s">
        <v>94</v>
      </c>
    </row>
    <row r="4" customFormat="false" ht="150" hidden="false" customHeight="true" outlineLevel="0" collapsed="false">
      <c r="A4" s="9" t="s">
        <v>95</v>
      </c>
      <c r="B4" s="9" t="s">
        <v>96</v>
      </c>
      <c r="C4" s="9" t="s">
        <v>83</v>
      </c>
      <c r="D4" s="9" t="s">
        <v>97</v>
      </c>
      <c r="E4" s="9" t="s">
        <v>98</v>
      </c>
      <c r="F4" s="10" t="s">
        <v>21</v>
      </c>
      <c r="G4" s="10" t="s">
        <v>25</v>
      </c>
      <c r="H4" s="10" t="s">
        <v>29</v>
      </c>
      <c r="I4" s="10" t="s">
        <v>33</v>
      </c>
      <c r="J4" s="10" t="s">
        <v>37</v>
      </c>
      <c r="K4" s="10" t="s">
        <v>41</v>
      </c>
      <c r="L4" s="10" t="s">
        <v>45</v>
      </c>
      <c r="M4" s="10" t="s">
        <v>49</v>
      </c>
      <c r="N4" s="10" t="s">
        <v>53</v>
      </c>
      <c r="O4" s="10" t="s">
        <v>57</v>
      </c>
      <c r="P4" s="10" t="s">
        <v>61</v>
      </c>
      <c r="Q4" s="10" t="s">
        <v>65</v>
      </c>
      <c r="R4" s="10" t="s">
        <v>69</v>
      </c>
      <c r="S4" s="10" t="s">
        <v>73</v>
      </c>
      <c r="T4" s="10" t="s">
        <v>77</v>
      </c>
    </row>
    <row r="5" customFormat="false" ht="15" hidden="false" customHeight="false" outlineLevel="0" collapsed="false">
      <c r="A5" s="12" t="s">
        <v>99</v>
      </c>
      <c r="B5" s="12" t="s">
        <v>100</v>
      </c>
      <c r="C5" s="12" t="s">
        <v>84</v>
      </c>
      <c r="D5" s="12" t="s">
        <v>101</v>
      </c>
      <c r="E5" s="12" t="s">
        <v>102</v>
      </c>
      <c r="F5" s="13" t="n">
        <f aca="true">TODAY()-210</f>
        <v>46060</v>
      </c>
      <c r="G5" s="13" t="n">
        <f aca="true">TODAY()-160</f>
        <v>46110</v>
      </c>
      <c r="H5" s="13" t="n">
        <f aca="true">TODAY()-160</f>
        <v>46110</v>
      </c>
      <c r="I5" s="8"/>
      <c r="J5" s="13" t="n">
        <f aca="true">TODAY()-160</f>
        <v>46110</v>
      </c>
      <c r="K5" s="8"/>
      <c r="L5" s="13" t="n">
        <f aca="true">TODAY()-160</f>
        <v>46110</v>
      </c>
      <c r="M5" s="13" t="n">
        <f aca="true">TODAY()-160</f>
        <v>46110</v>
      </c>
      <c r="N5" s="13" t="n">
        <f aca="true">TODAY()-160</f>
        <v>46110</v>
      </c>
      <c r="O5" s="13" t="n">
        <f aca="true">TODAY()-160</f>
        <v>46110</v>
      </c>
      <c r="P5" s="8"/>
      <c r="Q5" s="13" t="n">
        <f aca="true">TODAY()-160</f>
        <v>46110</v>
      </c>
      <c r="R5" s="13" t="n">
        <f aca="true">TODAY()-160</f>
        <v>46110</v>
      </c>
      <c r="S5" s="8"/>
      <c r="T5" s="8"/>
    </row>
    <row r="6" customFormat="false" ht="15" hidden="false" customHeight="false" outlineLevel="0" collapsed="false">
      <c r="A6" s="12" t="s">
        <v>103</v>
      </c>
      <c r="B6" s="12" t="s">
        <v>104</v>
      </c>
      <c r="C6" s="12" t="s">
        <v>86</v>
      </c>
      <c r="D6" s="12" t="s">
        <v>105</v>
      </c>
      <c r="E6" s="12" t="s">
        <v>102</v>
      </c>
      <c r="F6" s="13" t="n">
        <f aca="true">TODAY()-210</f>
        <v>46060</v>
      </c>
      <c r="G6" s="13" t="n">
        <f aca="true">TODAY()-160</f>
        <v>46110</v>
      </c>
      <c r="H6" s="13" t="n">
        <f aca="true">TODAY()-160</f>
        <v>46110</v>
      </c>
      <c r="I6" s="13" t="n">
        <f aca="true">TODAY()-160</f>
        <v>46110</v>
      </c>
      <c r="J6" s="13" t="n">
        <f aca="true">TODAY()-160</f>
        <v>46110</v>
      </c>
      <c r="K6" s="13" t="n">
        <f aca="true">TODAY()-1170</f>
        <v>45100</v>
      </c>
      <c r="L6" s="13" t="n">
        <f aca="true">TODAY()-160</f>
        <v>46110</v>
      </c>
      <c r="M6" s="13" t="n">
        <f aca="true">TODAY()-160</f>
        <v>46110</v>
      </c>
      <c r="N6" s="13" t="n">
        <f aca="true">TODAY()-160</f>
        <v>46110</v>
      </c>
      <c r="O6" s="13" t="n">
        <f aca="true">TODAY()-160</f>
        <v>46110</v>
      </c>
      <c r="P6" s="13" t="n">
        <f aca="true">TODAY()-880</f>
        <v>45390</v>
      </c>
      <c r="Q6" s="13" t="n">
        <f aca="true">TODAY()-160</f>
        <v>46110</v>
      </c>
      <c r="R6" s="13" t="n">
        <f aca="true">TODAY()-160</f>
        <v>46110</v>
      </c>
      <c r="S6" s="13" t="n">
        <f aca="true">TODAY()-695</f>
        <v>45575</v>
      </c>
      <c r="T6" s="13" t="n">
        <f aca="true">TODAY()-160</f>
        <v>46110</v>
      </c>
    </row>
    <row r="7" customFormat="false" ht="15" hidden="false" customHeight="false" outlineLevel="0" collapsed="false">
      <c r="A7" s="12" t="s">
        <v>106</v>
      </c>
      <c r="B7" s="12" t="s">
        <v>107</v>
      </c>
      <c r="C7" s="12" t="s">
        <v>87</v>
      </c>
      <c r="D7" s="12" t="s">
        <v>105</v>
      </c>
      <c r="E7" s="12" t="s">
        <v>102</v>
      </c>
      <c r="F7" s="13" t="n">
        <f aca="true">TODAY()-210</f>
        <v>46060</v>
      </c>
      <c r="G7" s="13" t="n">
        <f aca="true">TODAY()-160</f>
        <v>46110</v>
      </c>
      <c r="H7" s="13" t="n">
        <f aca="true">TODAY()-160</f>
        <v>46110</v>
      </c>
      <c r="I7" s="13" t="n">
        <f aca="true">TODAY()-160</f>
        <v>46110</v>
      </c>
      <c r="J7" s="13" t="n">
        <f aca="true">TODAY()-160</f>
        <v>46110</v>
      </c>
      <c r="K7" s="8"/>
      <c r="L7" s="13" t="n">
        <f aca="true">TODAY()-160</f>
        <v>46110</v>
      </c>
      <c r="M7" s="13" t="n">
        <f aca="true">TODAY()-160</f>
        <v>46110</v>
      </c>
      <c r="N7" s="13" t="n">
        <f aca="true">TODAY()-160</f>
        <v>46110</v>
      </c>
      <c r="O7" s="13" t="n">
        <f aca="true">TODAY()-160</f>
        <v>46110</v>
      </c>
      <c r="P7" s="13" t="n">
        <f aca="true">TODAY()-1170</f>
        <v>45100</v>
      </c>
      <c r="Q7" s="13" t="n">
        <f aca="true">TODAY()-160</f>
        <v>46110</v>
      </c>
      <c r="R7" s="13" t="n">
        <f aca="true">TODAY()-160</f>
        <v>46110</v>
      </c>
      <c r="S7" s="13" t="n">
        <f aca="true">TODAY()-695</f>
        <v>45575</v>
      </c>
      <c r="T7" s="8"/>
    </row>
    <row r="8" customFormat="false" ht="15" hidden="false" customHeight="false" outlineLevel="0" collapsed="false">
      <c r="A8" s="12" t="s">
        <v>108</v>
      </c>
      <c r="B8" s="12" t="s">
        <v>109</v>
      </c>
      <c r="C8" s="12" t="s">
        <v>88</v>
      </c>
      <c r="D8" s="12" t="s">
        <v>110</v>
      </c>
      <c r="E8" s="12" t="s">
        <v>111</v>
      </c>
      <c r="F8" s="13" t="n">
        <f aca="true">TODAY()-210</f>
        <v>46060</v>
      </c>
      <c r="G8" s="13" t="n">
        <f aca="true">TODAY()-160</f>
        <v>46110</v>
      </c>
      <c r="H8" s="8"/>
      <c r="I8" s="8"/>
      <c r="J8" s="13" t="n">
        <f aca="true">TODAY()-160</f>
        <v>46110</v>
      </c>
      <c r="K8" s="13" t="n">
        <f aca="true">TODAY()-880</f>
        <v>45390</v>
      </c>
      <c r="L8" s="8"/>
      <c r="M8" s="13" t="n">
        <f aca="true">TODAY()-160</f>
        <v>46110</v>
      </c>
      <c r="N8" s="13" t="n">
        <f aca="true">TODAY()-160</f>
        <v>46110</v>
      </c>
      <c r="O8" s="13" t="n">
        <f aca="true">TODAY()-160</f>
        <v>46110</v>
      </c>
      <c r="P8" s="8"/>
      <c r="Q8" s="13" t="n">
        <f aca="true">TODAY()-160</f>
        <v>46110</v>
      </c>
      <c r="R8" s="13" t="n">
        <f aca="true">TODAY()-160</f>
        <v>46110</v>
      </c>
      <c r="S8" s="13" t="n">
        <f aca="true">TODAY()-520</f>
        <v>45750</v>
      </c>
      <c r="T8" s="13" t="n">
        <f aca="true">TODAY()-160</f>
        <v>46110</v>
      </c>
    </row>
    <row r="9" customFormat="false" ht="15" hidden="false" customHeight="false" outlineLevel="0" collapsed="false">
      <c r="A9" s="12" t="s">
        <v>112</v>
      </c>
      <c r="B9" s="12" t="s">
        <v>113</v>
      </c>
      <c r="C9" s="12" t="s">
        <v>90</v>
      </c>
      <c r="D9" s="12" t="s">
        <v>101</v>
      </c>
      <c r="E9" s="12" t="s">
        <v>111</v>
      </c>
      <c r="F9" s="13" t="n">
        <f aca="true">TODAY()-210</f>
        <v>46060</v>
      </c>
      <c r="G9" s="13" t="n">
        <f aca="true">TODAY()-160</f>
        <v>46110</v>
      </c>
      <c r="H9" s="13" t="n">
        <f aca="true">TODAY()-160</f>
        <v>46110</v>
      </c>
      <c r="I9" s="13" t="n">
        <f aca="true">TODAY()-160</f>
        <v>46110</v>
      </c>
      <c r="J9" s="13" t="n">
        <f aca="true">TODAY()-160</f>
        <v>46110</v>
      </c>
      <c r="K9" s="13" t="n">
        <f aca="true">TODAY()-880</f>
        <v>45390</v>
      </c>
      <c r="L9" s="13" t="n">
        <f aca="true">TODAY()-160</f>
        <v>46110</v>
      </c>
      <c r="M9" s="13" t="n">
        <f aca="true">TODAY()-160</f>
        <v>46110</v>
      </c>
      <c r="N9" s="13" t="n">
        <f aca="true">TODAY()-160</f>
        <v>46110</v>
      </c>
      <c r="O9" s="13" t="n">
        <f aca="true">TODAY()-160</f>
        <v>46110</v>
      </c>
      <c r="P9" s="8"/>
      <c r="Q9" s="13" t="n">
        <f aca="true">TODAY()-160</f>
        <v>46110</v>
      </c>
      <c r="R9" s="13" t="n">
        <f aca="true">TODAY()-160</f>
        <v>46110</v>
      </c>
      <c r="S9" s="13" t="n">
        <f aca="true">TODAY()-695</f>
        <v>45575</v>
      </c>
      <c r="T9" s="13" t="n">
        <f aca="true">TODAY()-450</f>
        <v>45820</v>
      </c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customFormat="false" ht="15" hidden="false" customHeight="false" outlineLevel="0" collapsed="false">
      <c r="A41" s="12"/>
      <c r="B41" s="12"/>
      <c r="C41" s="12"/>
      <c r="D41" s="12"/>
      <c r="E41" s="12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customFormat="false" ht="15" hidden="false" customHeight="false" outlineLevel="0" collapsed="false">
      <c r="A42" s="12"/>
      <c r="B42" s="12"/>
      <c r="C42" s="12"/>
      <c r="D42" s="12"/>
      <c r="E42" s="12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customFormat="false" ht="15" hidden="false" customHeight="false" outlineLevel="0" collapsed="false">
      <c r="A43" s="12"/>
      <c r="B43" s="12"/>
      <c r="C43" s="12"/>
      <c r="D43" s="12"/>
      <c r="E43" s="12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customFormat="false" ht="15" hidden="false" customHeight="false" outlineLevel="0" collapsed="false">
      <c r="A44" s="12"/>
      <c r="B44" s="12"/>
      <c r="C44" s="12"/>
      <c r="D44" s="12"/>
      <c r="E44" s="12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6" customFormat="false" ht="15" hidden="false" customHeight="false" outlineLevel="0" collapsed="false">
      <c r="A46" s="14" t="s">
        <v>114</v>
      </c>
    </row>
  </sheetData>
  <dataValidations count="1">
    <dataValidation allowBlank="true" errorStyle="stop" operator="between" showDropDown="false" showErrorMessage="false" showInputMessage="false" sqref="C5:C44" type="list">
      <formula1>'Role Requirements'!$A$5:$A$12</formula1>
      <formula2>0</formula2>
    </dataValidation>
  </dataValidations>
  <printOptions headings="false" gridLines="false" gridLinesSet="true" horizontalCentered="tru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Ecesis EHS Training Matrix Template  |  www.ecesis.net  | 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4B7B"/>
    <pageSetUpPr fitToPage="true"/>
  </sheetPr>
  <dimension ref="A1:T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7" topLeftCell="F8" activePane="bottomRight" state="frozen"/>
      <selection pane="topLeft" activeCell="A1" activeCellId="0" sqref="A1"/>
      <selection pane="topRight" activeCell="F1" activeCellId="0" sqref="F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20" min="6" style="0" width="13"/>
  </cols>
  <sheetData>
    <row r="1" customFormat="false" ht="19.7" hidden="false" customHeight="false" outlineLevel="0" collapsed="false">
      <c r="A1" s="1" t="s">
        <v>115</v>
      </c>
    </row>
    <row r="2" customFormat="false" ht="15" hidden="false" customHeight="false" outlineLevel="0" collapsed="false">
      <c r="A2" s="5" t="s">
        <v>116</v>
      </c>
    </row>
    <row r="4" customFormat="false" ht="15" hidden="false" customHeight="false" outlineLevel="0" collapsed="false">
      <c r="A4" s="15" t="s">
        <v>117</v>
      </c>
      <c r="B4" s="16" t="s">
        <v>118</v>
      </c>
      <c r="D4" s="17" t="s">
        <v>119</v>
      </c>
      <c r="F4" s="18" t="s">
        <v>120</v>
      </c>
      <c r="H4" s="19" t="s">
        <v>121</v>
      </c>
    </row>
    <row r="5" customFormat="false" ht="22.05" hidden="false" customHeight="false" outlineLevel="0" collapsed="false">
      <c r="B5" s="20" t="n">
        <f aca="false">COUNTIF(F8:T47,"OVERDUE")</f>
        <v>3</v>
      </c>
      <c r="D5" s="21" t="n">
        <f aca="false">COUNTIF(F8:T47,"DUE SOON")</f>
        <v>3</v>
      </c>
      <c r="F5" s="22" t="n">
        <f aca="false">COUNTIF(F8:T47,"NOT RECORDED")</f>
        <v>1</v>
      </c>
      <c r="H5" s="23" t="n">
        <f aca="false">COUNTIF(F8:T47,"CURRENT")</f>
        <v>57</v>
      </c>
    </row>
    <row r="6" customFormat="false" ht="15" hidden="false" customHeight="false" outlineLevel="0" collapsed="false">
      <c r="A6" s="5" t="str">
        <f aca="true">" Status as of "&amp;TEXT(TODAY(),"YYYY-MM-DD")</f>
        <v> Status as of 2026-09-05</v>
      </c>
    </row>
    <row r="7" customFormat="false" ht="150" hidden="false" customHeight="true" outlineLevel="0" collapsed="false">
      <c r="A7" s="9" t="s">
        <v>95</v>
      </c>
      <c r="B7" s="9" t="s">
        <v>96</v>
      </c>
      <c r="C7" s="9" t="s">
        <v>83</v>
      </c>
      <c r="D7" s="9" t="s">
        <v>97</v>
      </c>
      <c r="E7" s="9" t="s">
        <v>98</v>
      </c>
      <c r="F7" s="10" t="s">
        <v>21</v>
      </c>
      <c r="G7" s="10" t="s">
        <v>25</v>
      </c>
      <c r="H7" s="10" t="s">
        <v>29</v>
      </c>
      <c r="I7" s="10" t="s">
        <v>33</v>
      </c>
      <c r="J7" s="10" t="s">
        <v>37</v>
      </c>
      <c r="K7" s="10" t="s">
        <v>41</v>
      </c>
      <c r="L7" s="10" t="s">
        <v>45</v>
      </c>
      <c r="M7" s="10" t="s">
        <v>49</v>
      </c>
      <c r="N7" s="10" t="s">
        <v>53</v>
      </c>
      <c r="O7" s="10" t="s">
        <v>57</v>
      </c>
      <c r="P7" s="10" t="s">
        <v>61</v>
      </c>
      <c r="Q7" s="10" t="s">
        <v>65</v>
      </c>
      <c r="R7" s="10" t="s">
        <v>69</v>
      </c>
      <c r="S7" s="10" t="s">
        <v>73</v>
      </c>
      <c r="T7" s="10" t="s">
        <v>77</v>
      </c>
    </row>
    <row r="8" customFormat="false" ht="15" hidden="false" customHeight="false" outlineLevel="0" collapsed="false">
      <c r="A8" s="11" t="str">
        <f aca="false">IF('Training Matrix'!A5="","",'Training Matrix'!A5)</f>
        <v>Rivera, Ana</v>
      </c>
      <c r="B8" s="11" t="str">
        <f aca="false">IF('Training Matrix'!B5="","",'Training Matrix'!B5)</f>
        <v>EMP-1001</v>
      </c>
      <c r="C8" s="11" t="str">
        <f aca="false">IF('Training Matrix'!C5="","",'Training Matrix'!C5)</f>
        <v>Production Operator</v>
      </c>
      <c r="D8" s="11" t="str">
        <f aca="false">IF('Training Matrix'!D5="","",'Training Matrix'!D5)</f>
        <v>Operations</v>
      </c>
      <c r="E8" s="11" t="str">
        <f aca="false">IF('Training Matrix'!E5="","",'Training Matrix'!E5)</f>
        <v>Plant 1</v>
      </c>
      <c r="F8" s="24" t="str">
        <f aca="true">IF($A8="","",IFERROR(IF(INDEX('Role Requirements'!$B$5:$P$12,MATCH($C8,'Role Requirements'!$A$5:$A$12,0),1)&lt;&gt;"X","N/A",IF('Training Matrix'!F5="","NOT RECORDED",IF('Training Requirements'!$D$5=0,"CURRENT",IF(EDATE('Training Matrix'!F5,'Training Requirements'!$D$5)&lt;TODAY(),"OVERDUE",IF(EDATE('Training Matrix'!F5,'Training Requirements'!$D$5)&lt;=TODAY()+60,"DUE SOON","CURRENT"))))),"CHECK ROLE"))</f>
        <v>CURRENT</v>
      </c>
      <c r="G8" s="24" t="str">
        <f aca="true">IF($A8="","",IFERROR(IF(INDEX('Role Requirements'!$B$5:$P$12,MATCH($C8,'Role Requirements'!$A$5:$A$12,0),2)&lt;&gt;"X","N/A",IF('Training Matrix'!G5="","NOT RECORDED",IF('Training Requirements'!$D$6=0,"CURRENT",IF(EDATE('Training Matrix'!G5,'Training Requirements'!$D$6)&lt;TODAY(),"OVERDUE",IF(EDATE('Training Matrix'!G5,'Training Requirements'!$D$6)&lt;=TODAY()+60,"DUE SOON","CURRENT"))))),"CHECK ROLE"))</f>
        <v>CURRENT</v>
      </c>
      <c r="H8" s="24" t="str">
        <f aca="true">IF($A8="","",IFERROR(IF(INDEX('Role Requirements'!$B$5:$P$12,MATCH($C8,'Role Requirements'!$A$5:$A$12,0),3)&lt;&gt;"X","N/A",IF('Training Matrix'!H5="","NOT RECORDED",IF('Training Requirements'!$D$7=0,"CURRENT",IF(EDATE('Training Matrix'!H5,'Training Requirements'!$D$7)&lt;TODAY(),"OVERDUE",IF(EDATE('Training Matrix'!H5,'Training Requirements'!$D$7)&lt;=TODAY()+60,"DUE SOON","CURRENT"))))),"CHECK ROLE"))</f>
        <v>CURRENT</v>
      </c>
      <c r="I8" s="24" t="str">
        <f aca="true">IF($A8="","",IFERROR(IF(INDEX('Role Requirements'!$B$5:$P$12,MATCH($C8,'Role Requirements'!$A$5:$A$12,0),4)&lt;&gt;"X","N/A",IF('Training Matrix'!I5="","NOT RECORDED",IF('Training Requirements'!$D$8=0,"CURRENT",IF(EDATE('Training Matrix'!I5,'Training Requirements'!$D$8)&lt;TODAY(),"OVERDUE",IF(EDATE('Training Matrix'!I5,'Training Requirements'!$D$8)&lt;=TODAY()+60,"DUE SOON","CURRENT"))))),"CHECK ROLE"))</f>
        <v>N/A</v>
      </c>
      <c r="J8" s="24" t="str">
        <f aca="true">IF($A8="","",IFERROR(IF(INDEX('Role Requirements'!$B$5:$P$12,MATCH($C8,'Role Requirements'!$A$5:$A$12,0),5)&lt;&gt;"X","N/A",IF('Training Matrix'!J5="","NOT RECORDED",IF('Training Requirements'!$D$9=0,"CURRENT",IF(EDATE('Training Matrix'!J5,'Training Requirements'!$D$9)&lt;TODAY(),"OVERDUE",IF(EDATE('Training Matrix'!J5,'Training Requirements'!$D$9)&lt;=TODAY()+60,"DUE SOON","CURRENT"))))),"CHECK ROLE"))</f>
        <v>CURRENT</v>
      </c>
      <c r="K8" s="24" t="str">
        <f aca="true">IF($A8="","",IFERROR(IF(INDEX('Role Requirements'!$B$5:$P$12,MATCH($C8,'Role Requirements'!$A$5:$A$12,0),6)&lt;&gt;"X","N/A",IF('Training Matrix'!K5="","NOT RECORDED",IF('Training Requirements'!$D$10=0,"CURRENT",IF(EDATE('Training Matrix'!K5,'Training Requirements'!$D$10)&lt;TODAY(),"OVERDUE",IF(EDATE('Training Matrix'!K5,'Training Requirements'!$D$10)&lt;=TODAY()+60,"DUE SOON","CURRENT"))))),"CHECK ROLE"))</f>
        <v>N/A</v>
      </c>
      <c r="L8" s="24" t="str">
        <f aca="true">IF($A8="","",IFERROR(IF(INDEX('Role Requirements'!$B$5:$P$12,MATCH($C8,'Role Requirements'!$A$5:$A$12,0),7)&lt;&gt;"X","N/A",IF('Training Matrix'!L5="","NOT RECORDED",IF('Training Requirements'!$D$11=0,"CURRENT",IF(EDATE('Training Matrix'!L5,'Training Requirements'!$D$11)&lt;TODAY(),"OVERDUE",IF(EDATE('Training Matrix'!L5,'Training Requirements'!$D$11)&lt;=TODAY()+60,"DUE SOON","CURRENT"))))),"CHECK ROLE"))</f>
        <v>CURRENT</v>
      </c>
      <c r="M8" s="24" t="str">
        <f aca="true">IF($A8="","",IFERROR(IF(INDEX('Role Requirements'!$B$5:$P$12,MATCH($C8,'Role Requirements'!$A$5:$A$12,0),8)&lt;&gt;"X","N/A",IF('Training Matrix'!M5="","NOT RECORDED",IF('Training Requirements'!$D$12=0,"CURRENT",IF(EDATE('Training Matrix'!M5,'Training Requirements'!$D$12)&lt;TODAY(),"OVERDUE",IF(EDATE('Training Matrix'!M5,'Training Requirements'!$D$12)&lt;=TODAY()+60,"DUE SOON","CURRENT"))))),"CHECK ROLE"))</f>
        <v>CURRENT</v>
      </c>
      <c r="N8" s="24" t="str">
        <f aca="true">IF($A8="","",IFERROR(IF(INDEX('Role Requirements'!$B$5:$P$12,MATCH($C8,'Role Requirements'!$A$5:$A$12,0),9)&lt;&gt;"X","N/A",IF('Training Matrix'!N5="","NOT RECORDED",IF('Training Requirements'!$D$13=0,"CURRENT",IF(EDATE('Training Matrix'!N5,'Training Requirements'!$D$13)&lt;TODAY(),"OVERDUE",IF(EDATE('Training Matrix'!N5,'Training Requirements'!$D$13)&lt;=TODAY()+60,"DUE SOON","CURRENT"))))),"CHECK ROLE"))</f>
        <v>CURRENT</v>
      </c>
      <c r="O8" s="24" t="str">
        <f aca="true">IF($A8="","",IFERROR(IF(INDEX('Role Requirements'!$B$5:$P$12,MATCH($C8,'Role Requirements'!$A$5:$A$12,0),10)&lt;&gt;"X","N/A",IF('Training Matrix'!O5="","NOT RECORDED",IF('Training Requirements'!$D$14=0,"CURRENT",IF(EDATE('Training Matrix'!O5,'Training Requirements'!$D$14)&lt;TODAY(),"OVERDUE",IF(EDATE('Training Matrix'!O5,'Training Requirements'!$D$14)&lt;=TODAY()+60,"DUE SOON","CURRENT"))))),"CHECK ROLE"))</f>
        <v>CURRENT</v>
      </c>
      <c r="P8" s="24" t="str">
        <f aca="true">IF($A8="","",IFERROR(IF(INDEX('Role Requirements'!$B$5:$P$12,MATCH($C8,'Role Requirements'!$A$5:$A$12,0),11)&lt;&gt;"X","N/A",IF('Training Matrix'!P5="","NOT RECORDED",IF('Training Requirements'!$D$15=0,"CURRENT",IF(EDATE('Training Matrix'!P5,'Training Requirements'!$D$15)&lt;TODAY(),"OVERDUE",IF(EDATE('Training Matrix'!P5,'Training Requirements'!$D$15)&lt;=TODAY()+60,"DUE SOON","CURRENT"))))),"CHECK ROLE"))</f>
        <v>N/A</v>
      </c>
      <c r="Q8" s="24" t="str">
        <f aca="true">IF($A8="","",IFERROR(IF(INDEX('Role Requirements'!$B$5:$P$12,MATCH($C8,'Role Requirements'!$A$5:$A$12,0),12)&lt;&gt;"X","N/A",IF('Training Matrix'!Q5="","NOT RECORDED",IF('Training Requirements'!$D$16=0,"CURRENT",IF(EDATE('Training Matrix'!Q5,'Training Requirements'!$D$16)&lt;TODAY(),"OVERDUE",IF(EDATE('Training Matrix'!Q5,'Training Requirements'!$D$16)&lt;=TODAY()+60,"DUE SOON","CURRENT"))))),"CHECK ROLE"))</f>
        <v>CURRENT</v>
      </c>
      <c r="R8" s="24" t="str">
        <f aca="true">IF($A8="","",IFERROR(IF(INDEX('Role Requirements'!$B$5:$P$12,MATCH($C8,'Role Requirements'!$A$5:$A$12,0),13)&lt;&gt;"X","N/A",IF('Training Matrix'!R5="","NOT RECORDED",IF('Training Requirements'!$D$17=0,"CURRENT",IF(EDATE('Training Matrix'!R5,'Training Requirements'!$D$17)&lt;TODAY(),"OVERDUE",IF(EDATE('Training Matrix'!R5,'Training Requirements'!$D$17)&lt;=TODAY()+60,"DUE SOON","CURRENT"))))),"CHECK ROLE"))</f>
        <v>CURRENT</v>
      </c>
      <c r="S8" s="24" t="str">
        <f aca="true">IF($A8="","",IFERROR(IF(INDEX('Role Requirements'!$B$5:$P$12,MATCH($C8,'Role Requirements'!$A$5:$A$12,0),14)&lt;&gt;"X","N/A",IF('Training Matrix'!S5="","NOT RECORDED",IF('Training Requirements'!$D$18=0,"CURRENT",IF(EDATE('Training Matrix'!S5,'Training Requirements'!$D$18)&lt;TODAY(),"OVERDUE",IF(EDATE('Training Matrix'!S5,'Training Requirements'!$D$18)&lt;=TODAY()+60,"DUE SOON","CURRENT"))))),"CHECK ROLE"))</f>
        <v>NOT RECORDED</v>
      </c>
      <c r="T8" s="24" t="str">
        <f aca="true">IF($A8="","",IFERROR(IF(INDEX('Role Requirements'!$B$5:$P$12,MATCH($C8,'Role Requirements'!$A$5:$A$12,0),15)&lt;&gt;"X","N/A",IF('Training Matrix'!T5="","NOT RECORDED",IF('Training Requirements'!$D$19=0,"CURRENT",IF(EDATE('Training Matrix'!T5,'Training Requirements'!$D$19)&lt;TODAY(),"OVERDUE",IF(EDATE('Training Matrix'!T5,'Training Requirements'!$D$19)&lt;=TODAY()+60,"DUE SOON","CURRENT"))))),"CHECK ROLE"))</f>
        <v>N/A</v>
      </c>
    </row>
    <row r="9" customFormat="false" ht="15" hidden="false" customHeight="false" outlineLevel="0" collapsed="false">
      <c r="A9" s="11" t="str">
        <f aca="false">IF('Training Matrix'!A6="","",'Training Matrix'!A6)</f>
        <v>Chen, Wei</v>
      </c>
      <c r="B9" s="11" t="str">
        <f aca="false">IF('Training Matrix'!B6="","",'Training Matrix'!B6)</f>
        <v>EMP-1002</v>
      </c>
      <c r="C9" s="11" t="str">
        <f aca="false">IF('Training Matrix'!C6="","",'Training Matrix'!C6)</f>
        <v>Maintenance Technician</v>
      </c>
      <c r="D9" s="11" t="str">
        <f aca="false">IF('Training Matrix'!D6="","",'Training Matrix'!D6)</f>
        <v>Maintenance</v>
      </c>
      <c r="E9" s="11" t="str">
        <f aca="false">IF('Training Matrix'!E6="","",'Training Matrix'!E6)</f>
        <v>Plant 1</v>
      </c>
      <c r="F9" s="24" t="str">
        <f aca="true">IF($A9="","",IFERROR(IF(INDEX('Role Requirements'!$B$5:$P$12,MATCH($C9,'Role Requirements'!$A$5:$A$12,0),1)&lt;&gt;"X","N/A",IF('Training Matrix'!F6="","NOT RECORDED",IF('Training Requirements'!$D$5=0,"CURRENT",IF(EDATE('Training Matrix'!F6,'Training Requirements'!$D$5)&lt;TODAY(),"OVERDUE",IF(EDATE('Training Matrix'!F6,'Training Requirements'!$D$5)&lt;=TODAY()+60,"DUE SOON","CURRENT"))))),"CHECK ROLE"))</f>
        <v>CURRENT</v>
      </c>
      <c r="G9" s="24" t="str">
        <f aca="true">IF($A9="","",IFERROR(IF(INDEX('Role Requirements'!$B$5:$P$12,MATCH($C9,'Role Requirements'!$A$5:$A$12,0),2)&lt;&gt;"X","N/A",IF('Training Matrix'!G6="","NOT RECORDED",IF('Training Requirements'!$D$6=0,"CURRENT",IF(EDATE('Training Matrix'!G6,'Training Requirements'!$D$6)&lt;TODAY(),"OVERDUE",IF(EDATE('Training Matrix'!G6,'Training Requirements'!$D$6)&lt;=TODAY()+60,"DUE SOON","CURRENT"))))),"CHECK ROLE"))</f>
        <v>CURRENT</v>
      </c>
      <c r="H9" s="24" t="str">
        <f aca="true">IF($A9="","",IFERROR(IF(INDEX('Role Requirements'!$B$5:$P$12,MATCH($C9,'Role Requirements'!$A$5:$A$12,0),3)&lt;&gt;"X","N/A",IF('Training Matrix'!H6="","NOT RECORDED",IF('Training Requirements'!$D$7=0,"CURRENT",IF(EDATE('Training Matrix'!H6,'Training Requirements'!$D$7)&lt;TODAY(),"OVERDUE",IF(EDATE('Training Matrix'!H6,'Training Requirements'!$D$7)&lt;=TODAY()+60,"DUE SOON","CURRENT"))))),"CHECK ROLE"))</f>
        <v>CURRENT</v>
      </c>
      <c r="I9" s="24" t="str">
        <f aca="true">IF($A9="","",IFERROR(IF(INDEX('Role Requirements'!$B$5:$P$12,MATCH($C9,'Role Requirements'!$A$5:$A$12,0),4)&lt;&gt;"X","N/A",IF('Training Matrix'!I6="","NOT RECORDED",IF('Training Requirements'!$D$8=0,"CURRENT",IF(EDATE('Training Matrix'!I6,'Training Requirements'!$D$8)&lt;TODAY(),"OVERDUE",IF(EDATE('Training Matrix'!I6,'Training Requirements'!$D$8)&lt;=TODAY()+60,"DUE SOON","CURRENT"))))),"CHECK ROLE"))</f>
        <v>CURRENT</v>
      </c>
      <c r="J9" s="24" t="str">
        <f aca="true">IF($A9="","",IFERROR(IF(INDEX('Role Requirements'!$B$5:$P$12,MATCH($C9,'Role Requirements'!$A$5:$A$12,0),5)&lt;&gt;"X","N/A",IF('Training Matrix'!J6="","NOT RECORDED",IF('Training Requirements'!$D$9=0,"CURRENT",IF(EDATE('Training Matrix'!J6,'Training Requirements'!$D$9)&lt;TODAY(),"OVERDUE",IF(EDATE('Training Matrix'!J6,'Training Requirements'!$D$9)&lt;=TODAY()+60,"DUE SOON","CURRENT"))))),"CHECK ROLE"))</f>
        <v>CURRENT</v>
      </c>
      <c r="K9" s="24" t="str">
        <f aca="true">IF($A9="","",IFERROR(IF(INDEX('Role Requirements'!$B$5:$P$12,MATCH($C9,'Role Requirements'!$A$5:$A$12,0),6)&lt;&gt;"X","N/A",IF('Training Matrix'!K6="","NOT RECORDED",IF('Training Requirements'!$D$10=0,"CURRENT",IF(EDATE('Training Matrix'!K6,'Training Requirements'!$D$10)&lt;TODAY(),"OVERDUE",IF(EDATE('Training Matrix'!K6,'Training Requirements'!$D$10)&lt;=TODAY()+60,"DUE SOON","CURRENT"))))),"CHECK ROLE"))</f>
        <v>OVERDUE</v>
      </c>
      <c r="L9" s="24" t="str">
        <f aca="true">IF($A9="","",IFERROR(IF(INDEX('Role Requirements'!$B$5:$P$12,MATCH($C9,'Role Requirements'!$A$5:$A$12,0),7)&lt;&gt;"X","N/A",IF('Training Matrix'!L6="","NOT RECORDED",IF('Training Requirements'!$D$11=0,"CURRENT",IF(EDATE('Training Matrix'!L6,'Training Requirements'!$D$11)&lt;TODAY(),"OVERDUE",IF(EDATE('Training Matrix'!L6,'Training Requirements'!$D$11)&lt;=TODAY()+60,"DUE SOON","CURRENT"))))),"CHECK ROLE"))</f>
        <v>CURRENT</v>
      </c>
      <c r="M9" s="24" t="str">
        <f aca="true">IF($A9="","",IFERROR(IF(INDEX('Role Requirements'!$B$5:$P$12,MATCH($C9,'Role Requirements'!$A$5:$A$12,0),8)&lt;&gt;"X","N/A",IF('Training Matrix'!M6="","NOT RECORDED",IF('Training Requirements'!$D$12=0,"CURRENT",IF(EDATE('Training Matrix'!M6,'Training Requirements'!$D$12)&lt;TODAY(),"OVERDUE",IF(EDATE('Training Matrix'!M6,'Training Requirements'!$D$12)&lt;=TODAY()+60,"DUE SOON","CURRENT"))))),"CHECK ROLE"))</f>
        <v>CURRENT</v>
      </c>
      <c r="N9" s="24" t="str">
        <f aca="true">IF($A9="","",IFERROR(IF(INDEX('Role Requirements'!$B$5:$P$12,MATCH($C9,'Role Requirements'!$A$5:$A$12,0),9)&lt;&gt;"X","N/A",IF('Training Matrix'!N6="","NOT RECORDED",IF('Training Requirements'!$D$13=0,"CURRENT",IF(EDATE('Training Matrix'!N6,'Training Requirements'!$D$13)&lt;TODAY(),"OVERDUE",IF(EDATE('Training Matrix'!N6,'Training Requirements'!$D$13)&lt;=TODAY()+60,"DUE SOON","CURRENT"))))),"CHECK ROLE"))</f>
        <v>CURRENT</v>
      </c>
      <c r="O9" s="24" t="str">
        <f aca="true">IF($A9="","",IFERROR(IF(INDEX('Role Requirements'!$B$5:$P$12,MATCH($C9,'Role Requirements'!$A$5:$A$12,0),10)&lt;&gt;"X","N/A",IF('Training Matrix'!O6="","NOT RECORDED",IF('Training Requirements'!$D$14=0,"CURRENT",IF(EDATE('Training Matrix'!O6,'Training Requirements'!$D$14)&lt;TODAY(),"OVERDUE",IF(EDATE('Training Matrix'!O6,'Training Requirements'!$D$14)&lt;=TODAY()+60,"DUE SOON","CURRENT"))))),"CHECK ROLE"))</f>
        <v>CURRENT</v>
      </c>
      <c r="P9" s="24" t="str">
        <f aca="true">IF($A9="","",IFERROR(IF(INDEX('Role Requirements'!$B$5:$P$12,MATCH($C9,'Role Requirements'!$A$5:$A$12,0),11)&lt;&gt;"X","N/A",IF('Training Matrix'!P6="","NOT RECORDED",IF('Training Requirements'!$D$15=0,"CURRENT",IF(EDATE('Training Matrix'!P6,'Training Requirements'!$D$15)&lt;TODAY(),"OVERDUE",IF(EDATE('Training Matrix'!P6,'Training Requirements'!$D$15)&lt;=TODAY()+60,"DUE SOON","CURRENT"))))),"CHECK ROLE"))</f>
        <v>CURRENT</v>
      </c>
      <c r="Q9" s="24" t="str">
        <f aca="true">IF($A9="","",IFERROR(IF(INDEX('Role Requirements'!$B$5:$P$12,MATCH($C9,'Role Requirements'!$A$5:$A$12,0),12)&lt;&gt;"X","N/A",IF('Training Matrix'!Q6="","NOT RECORDED",IF('Training Requirements'!$D$16=0,"CURRENT",IF(EDATE('Training Matrix'!Q6,'Training Requirements'!$D$16)&lt;TODAY(),"OVERDUE",IF(EDATE('Training Matrix'!Q6,'Training Requirements'!$D$16)&lt;=TODAY()+60,"DUE SOON","CURRENT"))))),"CHECK ROLE"))</f>
        <v>CURRENT</v>
      </c>
      <c r="R9" s="24" t="str">
        <f aca="true">IF($A9="","",IFERROR(IF(INDEX('Role Requirements'!$B$5:$P$12,MATCH($C9,'Role Requirements'!$A$5:$A$12,0),13)&lt;&gt;"X","N/A",IF('Training Matrix'!R6="","NOT RECORDED",IF('Training Requirements'!$D$17=0,"CURRENT",IF(EDATE('Training Matrix'!R6,'Training Requirements'!$D$17)&lt;TODAY(),"OVERDUE",IF(EDATE('Training Matrix'!R6,'Training Requirements'!$D$17)&lt;=TODAY()+60,"DUE SOON","CURRENT"))))),"CHECK ROLE"))</f>
        <v>CURRENT</v>
      </c>
      <c r="S9" s="24" t="str">
        <f aca="true">IF($A9="","",IFERROR(IF(INDEX('Role Requirements'!$B$5:$P$12,MATCH($C9,'Role Requirements'!$A$5:$A$12,0),14)&lt;&gt;"X","N/A",IF('Training Matrix'!S6="","NOT RECORDED",IF('Training Requirements'!$D$18=0,"CURRENT",IF(EDATE('Training Matrix'!S6,'Training Requirements'!$D$18)&lt;TODAY(),"OVERDUE",IF(EDATE('Training Matrix'!S6,'Training Requirements'!$D$18)&lt;=TODAY()+60,"DUE SOON","CURRENT"))))),"CHECK ROLE"))</f>
        <v>DUE SOON</v>
      </c>
      <c r="T9" s="24" t="str">
        <f aca="true">IF($A9="","",IFERROR(IF(INDEX('Role Requirements'!$B$5:$P$12,MATCH($C9,'Role Requirements'!$A$5:$A$12,0),15)&lt;&gt;"X","N/A",IF('Training Matrix'!T6="","NOT RECORDED",IF('Training Requirements'!$D$19=0,"CURRENT",IF(EDATE('Training Matrix'!T6,'Training Requirements'!$D$19)&lt;TODAY(),"OVERDUE",IF(EDATE('Training Matrix'!T6,'Training Requirements'!$D$19)&lt;=TODAY()+60,"DUE SOON","CURRENT"))))),"CHECK ROLE"))</f>
        <v>CURRENT</v>
      </c>
    </row>
    <row r="10" customFormat="false" ht="15" hidden="false" customHeight="false" outlineLevel="0" collapsed="false">
      <c r="A10" s="11" t="str">
        <f aca="false">IF('Training Matrix'!A7="","",'Training Matrix'!A7)</f>
        <v>Okafor, Daniel</v>
      </c>
      <c r="B10" s="11" t="str">
        <f aca="false">IF('Training Matrix'!B7="","",'Training Matrix'!B7)</f>
        <v>EMP-1003</v>
      </c>
      <c r="C10" s="11" t="str">
        <f aca="false">IF('Training Matrix'!C7="","",'Training Matrix'!C7)</f>
        <v>Electrician</v>
      </c>
      <c r="D10" s="11" t="str">
        <f aca="false">IF('Training Matrix'!D7="","",'Training Matrix'!D7)</f>
        <v>Maintenance</v>
      </c>
      <c r="E10" s="11" t="str">
        <f aca="false">IF('Training Matrix'!E7="","",'Training Matrix'!E7)</f>
        <v>Plant 1</v>
      </c>
      <c r="F10" s="24" t="str">
        <f aca="true">IF($A10="","",IFERROR(IF(INDEX('Role Requirements'!$B$5:$P$12,MATCH($C10,'Role Requirements'!$A$5:$A$12,0),1)&lt;&gt;"X","N/A",IF('Training Matrix'!F7="","NOT RECORDED",IF('Training Requirements'!$D$5=0,"CURRENT",IF(EDATE('Training Matrix'!F7,'Training Requirements'!$D$5)&lt;TODAY(),"OVERDUE",IF(EDATE('Training Matrix'!F7,'Training Requirements'!$D$5)&lt;=TODAY()+60,"DUE SOON","CURRENT"))))),"CHECK ROLE"))</f>
        <v>CURRENT</v>
      </c>
      <c r="G10" s="24" t="str">
        <f aca="true">IF($A10="","",IFERROR(IF(INDEX('Role Requirements'!$B$5:$P$12,MATCH($C10,'Role Requirements'!$A$5:$A$12,0),2)&lt;&gt;"X","N/A",IF('Training Matrix'!G7="","NOT RECORDED",IF('Training Requirements'!$D$6=0,"CURRENT",IF(EDATE('Training Matrix'!G7,'Training Requirements'!$D$6)&lt;TODAY(),"OVERDUE",IF(EDATE('Training Matrix'!G7,'Training Requirements'!$D$6)&lt;=TODAY()+60,"DUE SOON","CURRENT"))))),"CHECK ROLE"))</f>
        <v>CURRENT</v>
      </c>
      <c r="H10" s="24" t="str">
        <f aca="true">IF($A10="","",IFERROR(IF(INDEX('Role Requirements'!$B$5:$P$12,MATCH($C10,'Role Requirements'!$A$5:$A$12,0),3)&lt;&gt;"X","N/A",IF('Training Matrix'!H7="","NOT RECORDED",IF('Training Requirements'!$D$7=0,"CURRENT",IF(EDATE('Training Matrix'!H7,'Training Requirements'!$D$7)&lt;TODAY(),"OVERDUE",IF(EDATE('Training Matrix'!H7,'Training Requirements'!$D$7)&lt;=TODAY()+60,"DUE SOON","CURRENT"))))),"CHECK ROLE"))</f>
        <v>CURRENT</v>
      </c>
      <c r="I10" s="24" t="str">
        <f aca="true">IF($A10="","",IFERROR(IF(INDEX('Role Requirements'!$B$5:$P$12,MATCH($C10,'Role Requirements'!$A$5:$A$12,0),4)&lt;&gt;"X","N/A",IF('Training Matrix'!I7="","NOT RECORDED",IF('Training Requirements'!$D$8=0,"CURRENT",IF(EDATE('Training Matrix'!I7,'Training Requirements'!$D$8)&lt;TODAY(),"OVERDUE",IF(EDATE('Training Matrix'!I7,'Training Requirements'!$D$8)&lt;=TODAY()+60,"DUE SOON","CURRENT"))))),"CHECK ROLE"))</f>
        <v>CURRENT</v>
      </c>
      <c r="J10" s="24" t="str">
        <f aca="true">IF($A10="","",IFERROR(IF(INDEX('Role Requirements'!$B$5:$P$12,MATCH($C10,'Role Requirements'!$A$5:$A$12,0),5)&lt;&gt;"X","N/A",IF('Training Matrix'!J7="","NOT RECORDED",IF('Training Requirements'!$D$9=0,"CURRENT",IF(EDATE('Training Matrix'!J7,'Training Requirements'!$D$9)&lt;TODAY(),"OVERDUE",IF(EDATE('Training Matrix'!J7,'Training Requirements'!$D$9)&lt;=TODAY()+60,"DUE SOON","CURRENT"))))),"CHECK ROLE"))</f>
        <v>CURRENT</v>
      </c>
      <c r="K10" s="24" t="str">
        <f aca="true">IF($A10="","",IFERROR(IF(INDEX('Role Requirements'!$B$5:$P$12,MATCH($C10,'Role Requirements'!$A$5:$A$12,0),6)&lt;&gt;"X","N/A",IF('Training Matrix'!K7="","NOT RECORDED",IF('Training Requirements'!$D$10=0,"CURRENT",IF(EDATE('Training Matrix'!K7,'Training Requirements'!$D$10)&lt;TODAY(),"OVERDUE",IF(EDATE('Training Matrix'!K7,'Training Requirements'!$D$10)&lt;=TODAY()+60,"DUE SOON","CURRENT"))))),"CHECK ROLE"))</f>
        <v>N/A</v>
      </c>
      <c r="L10" s="24" t="str">
        <f aca="true">IF($A10="","",IFERROR(IF(INDEX('Role Requirements'!$B$5:$P$12,MATCH($C10,'Role Requirements'!$A$5:$A$12,0),7)&lt;&gt;"X","N/A",IF('Training Matrix'!L7="","NOT RECORDED",IF('Training Requirements'!$D$11=0,"CURRENT",IF(EDATE('Training Matrix'!L7,'Training Requirements'!$D$11)&lt;TODAY(),"OVERDUE",IF(EDATE('Training Matrix'!L7,'Training Requirements'!$D$11)&lt;=TODAY()+60,"DUE SOON","CURRENT"))))),"CHECK ROLE"))</f>
        <v>CURRENT</v>
      </c>
      <c r="M10" s="24" t="str">
        <f aca="true">IF($A10="","",IFERROR(IF(INDEX('Role Requirements'!$B$5:$P$12,MATCH($C10,'Role Requirements'!$A$5:$A$12,0),8)&lt;&gt;"X","N/A",IF('Training Matrix'!M7="","NOT RECORDED",IF('Training Requirements'!$D$12=0,"CURRENT",IF(EDATE('Training Matrix'!M7,'Training Requirements'!$D$12)&lt;TODAY(),"OVERDUE",IF(EDATE('Training Matrix'!M7,'Training Requirements'!$D$12)&lt;=TODAY()+60,"DUE SOON","CURRENT"))))),"CHECK ROLE"))</f>
        <v>CURRENT</v>
      </c>
      <c r="N10" s="24" t="str">
        <f aca="true">IF($A10="","",IFERROR(IF(INDEX('Role Requirements'!$B$5:$P$12,MATCH($C10,'Role Requirements'!$A$5:$A$12,0),9)&lt;&gt;"X","N/A",IF('Training Matrix'!N7="","NOT RECORDED",IF('Training Requirements'!$D$13=0,"CURRENT",IF(EDATE('Training Matrix'!N7,'Training Requirements'!$D$13)&lt;TODAY(),"OVERDUE",IF(EDATE('Training Matrix'!N7,'Training Requirements'!$D$13)&lt;=TODAY()+60,"DUE SOON","CURRENT"))))),"CHECK ROLE"))</f>
        <v>CURRENT</v>
      </c>
      <c r="O10" s="24" t="str">
        <f aca="true">IF($A10="","",IFERROR(IF(INDEX('Role Requirements'!$B$5:$P$12,MATCH($C10,'Role Requirements'!$A$5:$A$12,0),10)&lt;&gt;"X","N/A",IF('Training Matrix'!O7="","NOT RECORDED",IF('Training Requirements'!$D$14=0,"CURRENT",IF(EDATE('Training Matrix'!O7,'Training Requirements'!$D$14)&lt;TODAY(),"OVERDUE",IF(EDATE('Training Matrix'!O7,'Training Requirements'!$D$14)&lt;=TODAY()+60,"DUE SOON","CURRENT"))))),"CHECK ROLE"))</f>
        <v>CURRENT</v>
      </c>
      <c r="P10" s="24" t="str">
        <f aca="true">IF($A10="","",IFERROR(IF(INDEX('Role Requirements'!$B$5:$P$12,MATCH($C10,'Role Requirements'!$A$5:$A$12,0),11)&lt;&gt;"X","N/A",IF('Training Matrix'!P7="","NOT RECORDED",IF('Training Requirements'!$D$15=0,"CURRENT",IF(EDATE('Training Matrix'!P7,'Training Requirements'!$D$15)&lt;TODAY(),"OVERDUE",IF(EDATE('Training Matrix'!P7,'Training Requirements'!$D$15)&lt;=TODAY()+60,"DUE SOON","CURRENT"))))),"CHECK ROLE"))</f>
        <v>OVERDUE</v>
      </c>
      <c r="Q10" s="24" t="str">
        <f aca="true">IF($A10="","",IFERROR(IF(INDEX('Role Requirements'!$B$5:$P$12,MATCH($C10,'Role Requirements'!$A$5:$A$12,0),12)&lt;&gt;"X","N/A",IF('Training Matrix'!Q7="","NOT RECORDED",IF('Training Requirements'!$D$16=0,"CURRENT",IF(EDATE('Training Matrix'!Q7,'Training Requirements'!$D$16)&lt;TODAY(),"OVERDUE",IF(EDATE('Training Matrix'!Q7,'Training Requirements'!$D$16)&lt;=TODAY()+60,"DUE SOON","CURRENT"))))),"CHECK ROLE"))</f>
        <v>CURRENT</v>
      </c>
      <c r="R10" s="24" t="str">
        <f aca="true">IF($A10="","",IFERROR(IF(INDEX('Role Requirements'!$B$5:$P$12,MATCH($C10,'Role Requirements'!$A$5:$A$12,0),13)&lt;&gt;"X","N/A",IF('Training Matrix'!R7="","NOT RECORDED",IF('Training Requirements'!$D$17=0,"CURRENT",IF(EDATE('Training Matrix'!R7,'Training Requirements'!$D$17)&lt;TODAY(),"OVERDUE",IF(EDATE('Training Matrix'!R7,'Training Requirements'!$D$17)&lt;=TODAY()+60,"DUE SOON","CURRENT"))))),"CHECK ROLE"))</f>
        <v>CURRENT</v>
      </c>
      <c r="S10" s="24" t="str">
        <f aca="true">IF($A10="","",IFERROR(IF(INDEX('Role Requirements'!$B$5:$P$12,MATCH($C10,'Role Requirements'!$A$5:$A$12,0),14)&lt;&gt;"X","N/A",IF('Training Matrix'!S7="","NOT RECORDED",IF('Training Requirements'!$D$18=0,"CURRENT",IF(EDATE('Training Matrix'!S7,'Training Requirements'!$D$18)&lt;TODAY(),"OVERDUE",IF(EDATE('Training Matrix'!S7,'Training Requirements'!$D$18)&lt;=TODAY()+60,"DUE SOON","CURRENT"))))),"CHECK ROLE"))</f>
        <v>DUE SOON</v>
      </c>
      <c r="T10" s="24" t="str">
        <f aca="true">IF($A10="","",IFERROR(IF(INDEX('Role Requirements'!$B$5:$P$12,MATCH($C10,'Role Requirements'!$A$5:$A$12,0),15)&lt;&gt;"X","N/A",IF('Training Matrix'!T7="","NOT RECORDED",IF('Training Requirements'!$D$19=0,"CURRENT",IF(EDATE('Training Matrix'!T7,'Training Requirements'!$D$19)&lt;TODAY(),"OVERDUE",IF(EDATE('Training Matrix'!T7,'Training Requirements'!$D$19)&lt;=TODAY()+60,"DUE SOON","CURRENT"))))),"CHECK ROLE"))</f>
        <v>N/A</v>
      </c>
    </row>
    <row r="11" customFormat="false" ht="15" hidden="false" customHeight="false" outlineLevel="0" collapsed="false">
      <c r="A11" s="11" t="str">
        <f aca="false">IF('Training Matrix'!A8="","",'Training Matrix'!A8)</f>
        <v>Brooks, Sam</v>
      </c>
      <c r="B11" s="11" t="str">
        <f aca="false">IF('Training Matrix'!B8="","",'Training Matrix'!B8)</f>
        <v>EMP-1004</v>
      </c>
      <c r="C11" s="11" t="str">
        <f aca="false">IF('Training Matrix'!C8="","",'Training Matrix'!C8)</f>
        <v>Warehouse / Forklift Operator</v>
      </c>
      <c r="D11" s="11" t="str">
        <f aca="false">IF('Training Matrix'!D8="","",'Training Matrix'!D8)</f>
        <v>Logistics</v>
      </c>
      <c r="E11" s="11" t="str">
        <f aca="false">IF('Training Matrix'!E8="","",'Training Matrix'!E8)</f>
        <v>Plant 2</v>
      </c>
      <c r="F11" s="24" t="str">
        <f aca="true">IF($A11="","",IFERROR(IF(INDEX('Role Requirements'!$B$5:$P$12,MATCH($C11,'Role Requirements'!$A$5:$A$12,0),1)&lt;&gt;"X","N/A",IF('Training Matrix'!F8="","NOT RECORDED",IF('Training Requirements'!$D$5=0,"CURRENT",IF(EDATE('Training Matrix'!F8,'Training Requirements'!$D$5)&lt;TODAY(),"OVERDUE",IF(EDATE('Training Matrix'!F8,'Training Requirements'!$D$5)&lt;=TODAY()+60,"DUE SOON","CURRENT"))))),"CHECK ROLE"))</f>
        <v>CURRENT</v>
      </c>
      <c r="G11" s="24" t="str">
        <f aca="true">IF($A11="","",IFERROR(IF(INDEX('Role Requirements'!$B$5:$P$12,MATCH($C11,'Role Requirements'!$A$5:$A$12,0),2)&lt;&gt;"X","N/A",IF('Training Matrix'!G8="","NOT RECORDED",IF('Training Requirements'!$D$6=0,"CURRENT",IF(EDATE('Training Matrix'!G8,'Training Requirements'!$D$6)&lt;TODAY(),"OVERDUE",IF(EDATE('Training Matrix'!G8,'Training Requirements'!$D$6)&lt;=TODAY()+60,"DUE SOON","CURRENT"))))),"CHECK ROLE"))</f>
        <v>CURRENT</v>
      </c>
      <c r="H11" s="24" t="str">
        <f aca="true">IF($A11="","",IFERROR(IF(INDEX('Role Requirements'!$B$5:$P$12,MATCH($C11,'Role Requirements'!$A$5:$A$12,0),3)&lt;&gt;"X","N/A",IF('Training Matrix'!H8="","NOT RECORDED",IF('Training Requirements'!$D$7=0,"CURRENT",IF(EDATE('Training Matrix'!H8,'Training Requirements'!$D$7)&lt;TODAY(),"OVERDUE",IF(EDATE('Training Matrix'!H8,'Training Requirements'!$D$7)&lt;=TODAY()+60,"DUE SOON","CURRENT"))))),"CHECK ROLE"))</f>
        <v>N/A</v>
      </c>
      <c r="I11" s="24" t="str">
        <f aca="true">IF($A11="","",IFERROR(IF(INDEX('Role Requirements'!$B$5:$P$12,MATCH($C11,'Role Requirements'!$A$5:$A$12,0),4)&lt;&gt;"X","N/A",IF('Training Matrix'!I8="","NOT RECORDED",IF('Training Requirements'!$D$8=0,"CURRENT",IF(EDATE('Training Matrix'!I8,'Training Requirements'!$D$8)&lt;TODAY(),"OVERDUE",IF(EDATE('Training Matrix'!I8,'Training Requirements'!$D$8)&lt;=TODAY()+60,"DUE SOON","CURRENT"))))),"CHECK ROLE"))</f>
        <v>N/A</v>
      </c>
      <c r="J11" s="24" t="str">
        <f aca="true">IF($A11="","",IFERROR(IF(INDEX('Role Requirements'!$B$5:$P$12,MATCH($C11,'Role Requirements'!$A$5:$A$12,0),5)&lt;&gt;"X","N/A",IF('Training Matrix'!J8="","NOT RECORDED",IF('Training Requirements'!$D$9=0,"CURRENT",IF(EDATE('Training Matrix'!J8,'Training Requirements'!$D$9)&lt;TODAY(),"OVERDUE",IF(EDATE('Training Matrix'!J8,'Training Requirements'!$D$9)&lt;=TODAY()+60,"DUE SOON","CURRENT"))))),"CHECK ROLE"))</f>
        <v>CURRENT</v>
      </c>
      <c r="K11" s="24" t="str">
        <f aca="true">IF($A11="","",IFERROR(IF(INDEX('Role Requirements'!$B$5:$P$12,MATCH($C11,'Role Requirements'!$A$5:$A$12,0),6)&lt;&gt;"X","N/A",IF('Training Matrix'!K8="","NOT RECORDED",IF('Training Requirements'!$D$10=0,"CURRENT",IF(EDATE('Training Matrix'!K8,'Training Requirements'!$D$10)&lt;TODAY(),"OVERDUE",IF(EDATE('Training Matrix'!K8,'Training Requirements'!$D$10)&lt;=TODAY()+60,"DUE SOON","CURRENT"))))),"CHECK ROLE"))</f>
        <v>CURRENT</v>
      </c>
      <c r="L11" s="24" t="str">
        <f aca="true">IF($A11="","",IFERROR(IF(INDEX('Role Requirements'!$B$5:$P$12,MATCH($C11,'Role Requirements'!$A$5:$A$12,0),7)&lt;&gt;"X","N/A",IF('Training Matrix'!L8="","NOT RECORDED",IF('Training Requirements'!$D$11=0,"CURRENT",IF(EDATE('Training Matrix'!L8,'Training Requirements'!$D$11)&lt;TODAY(),"OVERDUE",IF(EDATE('Training Matrix'!L8,'Training Requirements'!$D$11)&lt;=TODAY()+60,"DUE SOON","CURRENT"))))),"CHECK ROLE"))</f>
        <v>N/A</v>
      </c>
      <c r="M11" s="24" t="str">
        <f aca="true">IF($A11="","",IFERROR(IF(INDEX('Role Requirements'!$B$5:$P$12,MATCH($C11,'Role Requirements'!$A$5:$A$12,0),8)&lt;&gt;"X","N/A",IF('Training Matrix'!M8="","NOT RECORDED",IF('Training Requirements'!$D$12=0,"CURRENT",IF(EDATE('Training Matrix'!M8,'Training Requirements'!$D$12)&lt;TODAY(),"OVERDUE",IF(EDATE('Training Matrix'!M8,'Training Requirements'!$D$12)&lt;=TODAY()+60,"DUE SOON","CURRENT"))))),"CHECK ROLE"))</f>
        <v>CURRENT</v>
      </c>
      <c r="N11" s="24" t="str">
        <f aca="true">IF($A11="","",IFERROR(IF(INDEX('Role Requirements'!$B$5:$P$12,MATCH($C11,'Role Requirements'!$A$5:$A$12,0),9)&lt;&gt;"X","N/A",IF('Training Matrix'!N8="","NOT RECORDED",IF('Training Requirements'!$D$13=0,"CURRENT",IF(EDATE('Training Matrix'!N8,'Training Requirements'!$D$13)&lt;TODAY(),"OVERDUE",IF(EDATE('Training Matrix'!N8,'Training Requirements'!$D$13)&lt;=TODAY()+60,"DUE SOON","CURRENT"))))),"CHECK ROLE"))</f>
        <v>CURRENT</v>
      </c>
      <c r="O11" s="24" t="str">
        <f aca="true">IF($A11="","",IFERROR(IF(INDEX('Role Requirements'!$B$5:$P$12,MATCH($C11,'Role Requirements'!$A$5:$A$12,0),10)&lt;&gt;"X","N/A",IF('Training Matrix'!O8="","NOT RECORDED",IF('Training Requirements'!$D$14=0,"CURRENT",IF(EDATE('Training Matrix'!O8,'Training Requirements'!$D$14)&lt;TODAY(),"OVERDUE",IF(EDATE('Training Matrix'!O8,'Training Requirements'!$D$14)&lt;=TODAY()+60,"DUE SOON","CURRENT"))))),"CHECK ROLE"))</f>
        <v>CURRENT</v>
      </c>
      <c r="P11" s="24" t="str">
        <f aca="true">IF($A11="","",IFERROR(IF(INDEX('Role Requirements'!$B$5:$P$12,MATCH($C11,'Role Requirements'!$A$5:$A$12,0),11)&lt;&gt;"X","N/A",IF('Training Matrix'!P8="","NOT RECORDED",IF('Training Requirements'!$D$15=0,"CURRENT",IF(EDATE('Training Matrix'!P8,'Training Requirements'!$D$15)&lt;TODAY(),"OVERDUE",IF(EDATE('Training Matrix'!P8,'Training Requirements'!$D$15)&lt;=TODAY()+60,"DUE SOON","CURRENT"))))),"CHECK ROLE"))</f>
        <v>N/A</v>
      </c>
      <c r="Q11" s="24" t="str">
        <f aca="true">IF($A11="","",IFERROR(IF(INDEX('Role Requirements'!$B$5:$P$12,MATCH($C11,'Role Requirements'!$A$5:$A$12,0),12)&lt;&gt;"X","N/A",IF('Training Matrix'!Q8="","NOT RECORDED",IF('Training Requirements'!$D$16=0,"CURRENT",IF(EDATE('Training Matrix'!Q8,'Training Requirements'!$D$16)&lt;TODAY(),"OVERDUE",IF(EDATE('Training Matrix'!Q8,'Training Requirements'!$D$16)&lt;=TODAY()+60,"DUE SOON","CURRENT"))))),"CHECK ROLE"))</f>
        <v>CURRENT</v>
      </c>
      <c r="R11" s="24" t="str">
        <f aca="true">IF($A11="","",IFERROR(IF(INDEX('Role Requirements'!$B$5:$P$12,MATCH($C11,'Role Requirements'!$A$5:$A$12,0),13)&lt;&gt;"X","N/A",IF('Training Matrix'!R8="","NOT RECORDED",IF('Training Requirements'!$D$17=0,"CURRENT",IF(EDATE('Training Matrix'!R8,'Training Requirements'!$D$17)&lt;TODAY(),"OVERDUE",IF(EDATE('Training Matrix'!R8,'Training Requirements'!$D$17)&lt;=TODAY()+60,"DUE SOON","CURRENT"))))),"CHECK ROLE"))</f>
        <v>CURRENT</v>
      </c>
      <c r="S11" s="24" t="str">
        <f aca="true">IF($A11="","",IFERROR(IF(INDEX('Role Requirements'!$B$5:$P$12,MATCH($C11,'Role Requirements'!$A$5:$A$12,0),14)&lt;&gt;"X","N/A",IF('Training Matrix'!S8="","NOT RECORDED",IF('Training Requirements'!$D$18=0,"CURRENT",IF(EDATE('Training Matrix'!S8,'Training Requirements'!$D$18)&lt;TODAY(),"OVERDUE",IF(EDATE('Training Matrix'!S8,'Training Requirements'!$D$18)&lt;=TODAY()+60,"DUE SOON","CURRENT"))))),"CHECK ROLE"))</f>
        <v>CURRENT</v>
      </c>
      <c r="T11" s="24" t="str">
        <f aca="true">IF($A11="","",IFERROR(IF(INDEX('Role Requirements'!$B$5:$P$12,MATCH($C11,'Role Requirements'!$A$5:$A$12,0),15)&lt;&gt;"X","N/A",IF('Training Matrix'!T8="","NOT RECORDED",IF('Training Requirements'!$D$19=0,"CURRENT",IF(EDATE('Training Matrix'!T8,'Training Requirements'!$D$19)&lt;TODAY(),"OVERDUE",IF(EDATE('Training Matrix'!T8,'Training Requirements'!$D$19)&lt;=TODAY()+60,"DUE SOON","CURRENT"))))),"CHECK ROLE"))</f>
        <v>CURRENT</v>
      </c>
    </row>
    <row r="12" customFormat="false" ht="15" hidden="false" customHeight="false" outlineLevel="0" collapsed="false">
      <c r="A12" s="11" t="str">
        <f aca="false">IF('Training Matrix'!A9="","",'Training Matrix'!A9)</f>
        <v>Nguyen, Thi</v>
      </c>
      <c r="B12" s="11" t="str">
        <f aca="false">IF('Training Matrix'!B9="","",'Training Matrix'!B9)</f>
        <v>EMP-1005</v>
      </c>
      <c r="C12" s="11" t="str">
        <f aca="false">IF('Training Matrix'!C9="","",'Training Matrix'!C9)</f>
        <v>Supervisor</v>
      </c>
      <c r="D12" s="11" t="str">
        <f aca="false">IF('Training Matrix'!D9="","",'Training Matrix'!D9)</f>
        <v>Operations</v>
      </c>
      <c r="E12" s="11" t="str">
        <f aca="false">IF('Training Matrix'!E9="","",'Training Matrix'!E9)</f>
        <v>Plant 2</v>
      </c>
      <c r="F12" s="24" t="str">
        <f aca="true">IF($A12="","",IFERROR(IF(INDEX('Role Requirements'!$B$5:$P$12,MATCH($C12,'Role Requirements'!$A$5:$A$12,0),1)&lt;&gt;"X","N/A",IF('Training Matrix'!F9="","NOT RECORDED",IF('Training Requirements'!$D$5=0,"CURRENT",IF(EDATE('Training Matrix'!F9,'Training Requirements'!$D$5)&lt;TODAY(),"OVERDUE",IF(EDATE('Training Matrix'!F9,'Training Requirements'!$D$5)&lt;=TODAY()+60,"DUE SOON","CURRENT"))))),"CHECK ROLE"))</f>
        <v>CURRENT</v>
      </c>
      <c r="G12" s="24" t="str">
        <f aca="true">IF($A12="","",IFERROR(IF(INDEX('Role Requirements'!$B$5:$P$12,MATCH($C12,'Role Requirements'!$A$5:$A$12,0),2)&lt;&gt;"X","N/A",IF('Training Matrix'!G9="","NOT RECORDED",IF('Training Requirements'!$D$6=0,"CURRENT",IF(EDATE('Training Matrix'!G9,'Training Requirements'!$D$6)&lt;TODAY(),"OVERDUE",IF(EDATE('Training Matrix'!G9,'Training Requirements'!$D$6)&lt;=TODAY()+60,"DUE SOON","CURRENT"))))),"CHECK ROLE"))</f>
        <v>CURRENT</v>
      </c>
      <c r="H12" s="24" t="str">
        <f aca="true">IF($A12="","",IFERROR(IF(INDEX('Role Requirements'!$B$5:$P$12,MATCH($C12,'Role Requirements'!$A$5:$A$12,0),3)&lt;&gt;"X","N/A",IF('Training Matrix'!H9="","NOT RECORDED",IF('Training Requirements'!$D$7=0,"CURRENT",IF(EDATE('Training Matrix'!H9,'Training Requirements'!$D$7)&lt;TODAY(),"OVERDUE",IF(EDATE('Training Matrix'!H9,'Training Requirements'!$D$7)&lt;=TODAY()+60,"DUE SOON","CURRENT"))))),"CHECK ROLE"))</f>
        <v>CURRENT</v>
      </c>
      <c r="I12" s="24" t="str">
        <f aca="true">IF($A12="","",IFERROR(IF(INDEX('Role Requirements'!$B$5:$P$12,MATCH($C12,'Role Requirements'!$A$5:$A$12,0),4)&lt;&gt;"X","N/A",IF('Training Matrix'!I9="","NOT RECORDED",IF('Training Requirements'!$D$8=0,"CURRENT",IF(EDATE('Training Matrix'!I9,'Training Requirements'!$D$8)&lt;TODAY(),"OVERDUE",IF(EDATE('Training Matrix'!I9,'Training Requirements'!$D$8)&lt;=TODAY()+60,"DUE SOON","CURRENT"))))),"CHECK ROLE"))</f>
        <v>CURRENT</v>
      </c>
      <c r="J12" s="24" t="str">
        <f aca="true">IF($A12="","",IFERROR(IF(INDEX('Role Requirements'!$B$5:$P$12,MATCH($C12,'Role Requirements'!$A$5:$A$12,0),5)&lt;&gt;"X","N/A",IF('Training Matrix'!J9="","NOT RECORDED",IF('Training Requirements'!$D$9=0,"CURRENT",IF(EDATE('Training Matrix'!J9,'Training Requirements'!$D$9)&lt;TODAY(),"OVERDUE",IF(EDATE('Training Matrix'!J9,'Training Requirements'!$D$9)&lt;=TODAY()+60,"DUE SOON","CURRENT"))))),"CHECK ROLE"))</f>
        <v>CURRENT</v>
      </c>
      <c r="K12" s="24" t="str">
        <f aca="true">IF($A12="","",IFERROR(IF(INDEX('Role Requirements'!$B$5:$P$12,MATCH($C12,'Role Requirements'!$A$5:$A$12,0),6)&lt;&gt;"X","N/A",IF('Training Matrix'!K9="","NOT RECORDED",IF('Training Requirements'!$D$10=0,"CURRENT",IF(EDATE('Training Matrix'!K9,'Training Requirements'!$D$10)&lt;TODAY(),"OVERDUE",IF(EDATE('Training Matrix'!K9,'Training Requirements'!$D$10)&lt;=TODAY()+60,"DUE SOON","CURRENT"))))),"CHECK ROLE"))</f>
        <v>CURRENT</v>
      </c>
      <c r="L12" s="24" t="str">
        <f aca="true">IF($A12="","",IFERROR(IF(INDEX('Role Requirements'!$B$5:$P$12,MATCH($C12,'Role Requirements'!$A$5:$A$12,0),7)&lt;&gt;"X","N/A",IF('Training Matrix'!L9="","NOT RECORDED",IF('Training Requirements'!$D$11=0,"CURRENT",IF(EDATE('Training Matrix'!L9,'Training Requirements'!$D$11)&lt;TODAY(),"OVERDUE",IF(EDATE('Training Matrix'!L9,'Training Requirements'!$D$11)&lt;=TODAY()+60,"DUE SOON","CURRENT"))))),"CHECK ROLE"))</f>
        <v>CURRENT</v>
      </c>
      <c r="M12" s="24" t="str">
        <f aca="true">IF($A12="","",IFERROR(IF(INDEX('Role Requirements'!$B$5:$P$12,MATCH($C12,'Role Requirements'!$A$5:$A$12,0),8)&lt;&gt;"X","N/A",IF('Training Matrix'!M9="","NOT RECORDED",IF('Training Requirements'!$D$12=0,"CURRENT",IF(EDATE('Training Matrix'!M9,'Training Requirements'!$D$12)&lt;TODAY(),"OVERDUE",IF(EDATE('Training Matrix'!M9,'Training Requirements'!$D$12)&lt;=TODAY()+60,"DUE SOON","CURRENT"))))),"CHECK ROLE"))</f>
        <v>CURRENT</v>
      </c>
      <c r="N12" s="24" t="str">
        <f aca="true">IF($A12="","",IFERROR(IF(INDEX('Role Requirements'!$B$5:$P$12,MATCH($C12,'Role Requirements'!$A$5:$A$12,0),9)&lt;&gt;"X","N/A",IF('Training Matrix'!N9="","NOT RECORDED",IF('Training Requirements'!$D$13=0,"CURRENT",IF(EDATE('Training Matrix'!N9,'Training Requirements'!$D$13)&lt;TODAY(),"OVERDUE",IF(EDATE('Training Matrix'!N9,'Training Requirements'!$D$13)&lt;=TODAY()+60,"DUE SOON","CURRENT"))))),"CHECK ROLE"))</f>
        <v>CURRENT</v>
      </c>
      <c r="O12" s="24" t="str">
        <f aca="true">IF($A12="","",IFERROR(IF(INDEX('Role Requirements'!$B$5:$P$12,MATCH($C12,'Role Requirements'!$A$5:$A$12,0),10)&lt;&gt;"X","N/A",IF('Training Matrix'!O9="","NOT RECORDED",IF('Training Requirements'!$D$14=0,"CURRENT",IF(EDATE('Training Matrix'!O9,'Training Requirements'!$D$14)&lt;TODAY(),"OVERDUE",IF(EDATE('Training Matrix'!O9,'Training Requirements'!$D$14)&lt;=TODAY()+60,"DUE SOON","CURRENT"))))),"CHECK ROLE"))</f>
        <v>CURRENT</v>
      </c>
      <c r="P12" s="24" t="str">
        <f aca="true">IF($A12="","",IFERROR(IF(INDEX('Role Requirements'!$B$5:$P$12,MATCH($C12,'Role Requirements'!$A$5:$A$12,0),11)&lt;&gt;"X","N/A",IF('Training Matrix'!P9="","NOT RECORDED",IF('Training Requirements'!$D$15=0,"CURRENT",IF(EDATE('Training Matrix'!P9,'Training Requirements'!$D$15)&lt;TODAY(),"OVERDUE",IF(EDATE('Training Matrix'!P9,'Training Requirements'!$D$15)&lt;=TODAY()+60,"DUE SOON","CURRENT"))))),"CHECK ROLE"))</f>
        <v>N/A</v>
      </c>
      <c r="Q12" s="24" t="str">
        <f aca="true">IF($A12="","",IFERROR(IF(INDEX('Role Requirements'!$B$5:$P$12,MATCH($C12,'Role Requirements'!$A$5:$A$12,0),12)&lt;&gt;"X","N/A",IF('Training Matrix'!Q9="","NOT RECORDED",IF('Training Requirements'!$D$16=0,"CURRENT",IF(EDATE('Training Matrix'!Q9,'Training Requirements'!$D$16)&lt;TODAY(),"OVERDUE",IF(EDATE('Training Matrix'!Q9,'Training Requirements'!$D$16)&lt;=TODAY()+60,"DUE SOON","CURRENT"))))),"CHECK ROLE"))</f>
        <v>CURRENT</v>
      </c>
      <c r="R12" s="24" t="str">
        <f aca="true">IF($A12="","",IFERROR(IF(INDEX('Role Requirements'!$B$5:$P$12,MATCH($C12,'Role Requirements'!$A$5:$A$12,0),13)&lt;&gt;"X","N/A",IF('Training Matrix'!R9="","NOT RECORDED",IF('Training Requirements'!$D$17=0,"CURRENT",IF(EDATE('Training Matrix'!R9,'Training Requirements'!$D$17)&lt;TODAY(),"OVERDUE",IF(EDATE('Training Matrix'!R9,'Training Requirements'!$D$17)&lt;=TODAY()+60,"DUE SOON","CURRENT"))))),"CHECK ROLE"))</f>
        <v>CURRENT</v>
      </c>
      <c r="S12" s="24" t="str">
        <f aca="true">IF($A12="","",IFERROR(IF(INDEX('Role Requirements'!$B$5:$P$12,MATCH($C12,'Role Requirements'!$A$5:$A$12,0),14)&lt;&gt;"X","N/A",IF('Training Matrix'!S9="","NOT RECORDED",IF('Training Requirements'!$D$18=0,"CURRENT",IF(EDATE('Training Matrix'!S9,'Training Requirements'!$D$18)&lt;TODAY(),"OVERDUE",IF(EDATE('Training Matrix'!S9,'Training Requirements'!$D$18)&lt;=TODAY()+60,"DUE SOON","CURRENT"))))),"CHECK ROLE"))</f>
        <v>DUE SOON</v>
      </c>
      <c r="T12" s="24" t="str">
        <f aca="true">IF($A12="","",IFERROR(IF(INDEX('Role Requirements'!$B$5:$P$12,MATCH($C12,'Role Requirements'!$A$5:$A$12,0),15)&lt;&gt;"X","N/A",IF('Training Matrix'!T9="","NOT RECORDED",IF('Training Requirements'!$D$19=0,"CURRENT",IF(EDATE('Training Matrix'!T9,'Training Requirements'!$D$19)&lt;TODAY(),"OVERDUE",IF(EDATE('Training Matrix'!T9,'Training Requirements'!$D$19)&lt;=TODAY()+60,"DUE SOON","CURRENT"))))),"CHECK ROLE"))</f>
        <v>OVERDUE</v>
      </c>
    </row>
    <row r="13" customFormat="false" ht="15" hidden="false" customHeight="false" outlineLevel="0" collapsed="false">
      <c r="A13" s="11" t="str">
        <f aca="false">IF('Training Matrix'!A10="","",'Training Matrix'!A10)</f>
        <v/>
      </c>
      <c r="B13" s="11" t="str">
        <f aca="false">IF('Training Matrix'!B10="","",'Training Matrix'!B10)</f>
        <v/>
      </c>
      <c r="C13" s="11" t="str">
        <f aca="false">IF('Training Matrix'!C10="","",'Training Matrix'!C10)</f>
        <v/>
      </c>
      <c r="D13" s="11" t="str">
        <f aca="false">IF('Training Matrix'!D10="","",'Training Matrix'!D10)</f>
        <v/>
      </c>
      <c r="E13" s="11" t="str">
        <f aca="false">IF('Training Matrix'!E10="","",'Training Matrix'!E10)</f>
        <v/>
      </c>
      <c r="F13" s="24" t="str">
        <f aca="true">IF($A13="","",IFERROR(IF(INDEX('Role Requirements'!$B$5:$P$12,MATCH($C13,'Role Requirements'!$A$5:$A$12,0),1)&lt;&gt;"X","N/A",IF('Training Matrix'!F10="","NOT RECORDED",IF('Training Requirements'!$D$5=0,"CURRENT",IF(EDATE('Training Matrix'!F10,'Training Requirements'!$D$5)&lt;TODAY(),"OVERDUE",IF(EDATE('Training Matrix'!F10,'Training Requirements'!$D$5)&lt;=TODAY()+60,"DUE SOON","CURRENT"))))),"CHECK ROLE"))</f>
        <v/>
      </c>
      <c r="G13" s="24" t="str">
        <f aca="true">IF($A13="","",IFERROR(IF(INDEX('Role Requirements'!$B$5:$P$12,MATCH($C13,'Role Requirements'!$A$5:$A$12,0),2)&lt;&gt;"X","N/A",IF('Training Matrix'!G10="","NOT RECORDED",IF('Training Requirements'!$D$6=0,"CURRENT",IF(EDATE('Training Matrix'!G10,'Training Requirements'!$D$6)&lt;TODAY(),"OVERDUE",IF(EDATE('Training Matrix'!G10,'Training Requirements'!$D$6)&lt;=TODAY()+60,"DUE SOON","CURRENT"))))),"CHECK ROLE"))</f>
        <v/>
      </c>
      <c r="H13" s="24" t="str">
        <f aca="true">IF($A13="","",IFERROR(IF(INDEX('Role Requirements'!$B$5:$P$12,MATCH($C13,'Role Requirements'!$A$5:$A$12,0),3)&lt;&gt;"X","N/A",IF('Training Matrix'!H10="","NOT RECORDED",IF('Training Requirements'!$D$7=0,"CURRENT",IF(EDATE('Training Matrix'!H10,'Training Requirements'!$D$7)&lt;TODAY(),"OVERDUE",IF(EDATE('Training Matrix'!H10,'Training Requirements'!$D$7)&lt;=TODAY()+60,"DUE SOON","CURRENT"))))),"CHECK ROLE"))</f>
        <v/>
      </c>
      <c r="I13" s="24" t="str">
        <f aca="true">IF($A13="","",IFERROR(IF(INDEX('Role Requirements'!$B$5:$P$12,MATCH($C13,'Role Requirements'!$A$5:$A$12,0),4)&lt;&gt;"X","N/A",IF('Training Matrix'!I10="","NOT RECORDED",IF('Training Requirements'!$D$8=0,"CURRENT",IF(EDATE('Training Matrix'!I10,'Training Requirements'!$D$8)&lt;TODAY(),"OVERDUE",IF(EDATE('Training Matrix'!I10,'Training Requirements'!$D$8)&lt;=TODAY()+60,"DUE SOON","CURRENT"))))),"CHECK ROLE"))</f>
        <v/>
      </c>
      <c r="J13" s="24" t="str">
        <f aca="true">IF($A13="","",IFERROR(IF(INDEX('Role Requirements'!$B$5:$P$12,MATCH($C13,'Role Requirements'!$A$5:$A$12,0),5)&lt;&gt;"X","N/A",IF('Training Matrix'!J10="","NOT RECORDED",IF('Training Requirements'!$D$9=0,"CURRENT",IF(EDATE('Training Matrix'!J10,'Training Requirements'!$D$9)&lt;TODAY(),"OVERDUE",IF(EDATE('Training Matrix'!J10,'Training Requirements'!$D$9)&lt;=TODAY()+60,"DUE SOON","CURRENT"))))),"CHECK ROLE"))</f>
        <v/>
      </c>
      <c r="K13" s="24" t="str">
        <f aca="true">IF($A13="","",IFERROR(IF(INDEX('Role Requirements'!$B$5:$P$12,MATCH($C13,'Role Requirements'!$A$5:$A$12,0),6)&lt;&gt;"X","N/A",IF('Training Matrix'!K10="","NOT RECORDED",IF('Training Requirements'!$D$10=0,"CURRENT",IF(EDATE('Training Matrix'!K10,'Training Requirements'!$D$10)&lt;TODAY(),"OVERDUE",IF(EDATE('Training Matrix'!K10,'Training Requirements'!$D$10)&lt;=TODAY()+60,"DUE SOON","CURRENT"))))),"CHECK ROLE"))</f>
        <v/>
      </c>
      <c r="L13" s="24" t="str">
        <f aca="true">IF($A13="","",IFERROR(IF(INDEX('Role Requirements'!$B$5:$P$12,MATCH($C13,'Role Requirements'!$A$5:$A$12,0),7)&lt;&gt;"X","N/A",IF('Training Matrix'!L10="","NOT RECORDED",IF('Training Requirements'!$D$11=0,"CURRENT",IF(EDATE('Training Matrix'!L10,'Training Requirements'!$D$11)&lt;TODAY(),"OVERDUE",IF(EDATE('Training Matrix'!L10,'Training Requirements'!$D$11)&lt;=TODAY()+60,"DUE SOON","CURRENT"))))),"CHECK ROLE"))</f>
        <v/>
      </c>
      <c r="M13" s="24" t="str">
        <f aca="true">IF($A13="","",IFERROR(IF(INDEX('Role Requirements'!$B$5:$P$12,MATCH($C13,'Role Requirements'!$A$5:$A$12,0),8)&lt;&gt;"X","N/A",IF('Training Matrix'!M10="","NOT RECORDED",IF('Training Requirements'!$D$12=0,"CURRENT",IF(EDATE('Training Matrix'!M10,'Training Requirements'!$D$12)&lt;TODAY(),"OVERDUE",IF(EDATE('Training Matrix'!M10,'Training Requirements'!$D$12)&lt;=TODAY()+60,"DUE SOON","CURRENT"))))),"CHECK ROLE"))</f>
        <v/>
      </c>
      <c r="N13" s="24" t="str">
        <f aca="true">IF($A13="","",IFERROR(IF(INDEX('Role Requirements'!$B$5:$P$12,MATCH($C13,'Role Requirements'!$A$5:$A$12,0),9)&lt;&gt;"X","N/A",IF('Training Matrix'!N10="","NOT RECORDED",IF('Training Requirements'!$D$13=0,"CURRENT",IF(EDATE('Training Matrix'!N10,'Training Requirements'!$D$13)&lt;TODAY(),"OVERDUE",IF(EDATE('Training Matrix'!N10,'Training Requirements'!$D$13)&lt;=TODAY()+60,"DUE SOON","CURRENT"))))),"CHECK ROLE"))</f>
        <v/>
      </c>
      <c r="O13" s="24" t="str">
        <f aca="true">IF($A13="","",IFERROR(IF(INDEX('Role Requirements'!$B$5:$P$12,MATCH($C13,'Role Requirements'!$A$5:$A$12,0),10)&lt;&gt;"X","N/A",IF('Training Matrix'!O10="","NOT RECORDED",IF('Training Requirements'!$D$14=0,"CURRENT",IF(EDATE('Training Matrix'!O10,'Training Requirements'!$D$14)&lt;TODAY(),"OVERDUE",IF(EDATE('Training Matrix'!O10,'Training Requirements'!$D$14)&lt;=TODAY()+60,"DUE SOON","CURRENT"))))),"CHECK ROLE"))</f>
        <v/>
      </c>
      <c r="P13" s="24" t="str">
        <f aca="true">IF($A13="","",IFERROR(IF(INDEX('Role Requirements'!$B$5:$P$12,MATCH($C13,'Role Requirements'!$A$5:$A$12,0),11)&lt;&gt;"X","N/A",IF('Training Matrix'!P10="","NOT RECORDED",IF('Training Requirements'!$D$15=0,"CURRENT",IF(EDATE('Training Matrix'!P10,'Training Requirements'!$D$15)&lt;TODAY(),"OVERDUE",IF(EDATE('Training Matrix'!P10,'Training Requirements'!$D$15)&lt;=TODAY()+60,"DUE SOON","CURRENT"))))),"CHECK ROLE"))</f>
        <v/>
      </c>
      <c r="Q13" s="24" t="str">
        <f aca="true">IF($A13="","",IFERROR(IF(INDEX('Role Requirements'!$B$5:$P$12,MATCH($C13,'Role Requirements'!$A$5:$A$12,0),12)&lt;&gt;"X","N/A",IF('Training Matrix'!Q10="","NOT RECORDED",IF('Training Requirements'!$D$16=0,"CURRENT",IF(EDATE('Training Matrix'!Q10,'Training Requirements'!$D$16)&lt;TODAY(),"OVERDUE",IF(EDATE('Training Matrix'!Q10,'Training Requirements'!$D$16)&lt;=TODAY()+60,"DUE SOON","CURRENT"))))),"CHECK ROLE"))</f>
        <v/>
      </c>
      <c r="R13" s="24" t="str">
        <f aca="true">IF($A13="","",IFERROR(IF(INDEX('Role Requirements'!$B$5:$P$12,MATCH($C13,'Role Requirements'!$A$5:$A$12,0),13)&lt;&gt;"X","N/A",IF('Training Matrix'!R10="","NOT RECORDED",IF('Training Requirements'!$D$17=0,"CURRENT",IF(EDATE('Training Matrix'!R10,'Training Requirements'!$D$17)&lt;TODAY(),"OVERDUE",IF(EDATE('Training Matrix'!R10,'Training Requirements'!$D$17)&lt;=TODAY()+60,"DUE SOON","CURRENT"))))),"CHECK ROLE"))</f>
        <v/>
      </c>
      <c r="S13" s="24" t="str">
        <f aca="true">IF($A13="","",IFERROR(IF(INDEX('Role Requirements'!$B$5:$P$12,MATCH($C13,'Role Requirements'!$A$5:$A$12,0),14)&lt;&gt;"X","N/A",IF('Training Matrix'!S10="","NOT RECORDED",IF('Training Requirements'!$D$18=0,"CURRENT",IF(EDATE('Training Matrix'!S10,'Training Requirements'!$D$18)&lt;TODAY(),"OVERDUE",IF(EDATE('Training Matrix'!S10,'Training Requirements'!$D$18)&lt;=TODAY()+60,"DUE SOON","CURRENT"))))),"CHECK ROLE"))</f>
        <v/>
      </c>
      <c r="T13" s="24" t="str">
        <f aca="true">IF($A13="","",IFERROR(IF(INDEX('Role Requirements'!$B$5:$P$12,MATCH($C13,'Role Requirements'!$A$5:$A$12,0),15)&lt;&gt;"X","N/A",IF('Training Matrix'!T10="","NOT RECORDED",IF('Training Requirements'!$D$19=0,"CURRENT",IF(EDATE('Training Matrix'!T10,'Training Requirements'!$D$19)&lt;TODAY(),"OVERDUE",IF(EDATE('Training Matrix'!T10,'Training Requirements'!$D$19)&lt;=TODAY()+60,"DUE SOON","CURRENT"))))),"CHECK ROLE"))</f>
        <v/>
      </c>
    </row>
    <row r="14" customFormat="false" ht="15" hidden="false" customHeight="false" outlineLevel="0" collapsed="false">
      <c r="A14" s="11" t="str">
        <f aca="false">IF('Training Matrix'!A11="","",'Training Matrix'!A11)</f>
        <v/>
      </c>
      <c r="B14" s="11" t="str">
        <f aca="false">IF('Training Matrix'!B11="","",'Training Matrix'!B11)</f>
        <v/>
      </c>
      <c r="C14" s="11" t="str">
        <f aca="false">IF('Training Matrix'!C11="","",'Training Matrix'!C11)</f>
        <v/>
      </c>
      <c r="D14" s="11" t="str">
        <f aca="false">IF('Training Matrix'!D11="","",'Training Matrix'!D11)</f>
        <v/>
      </c>
      <c r="E14" s="11" t="str">
        <f aca="false">IF('Training Matrix'!E11="","",'Training Matrix'!E11)</f>
        <v/>
      </c>
      <c r="F14" s="24" t="str">
        <f aca="true">IF($A14="","",IFERROR(IF(INDEX('Role Requirements'!$B$5:$P$12,MATCH($C14,'Role Requirements'!$A$5:$A$12,0),1)&lt;&gt;"X","N/A",IF('Training Matrix'!F11="","NOT RECORDED",IF('Training Requirements'!$D$5=0,"CURRENT",IF(EDATE('Training Matrix'!F11,'Training Requirements'!$D$5)&lt;TODAY(),"OVERDUE",IF(EDATE('Training Matrix'!F11,'Training Requirements'!$D$5)&lt;=TODAY()+60,"DUE SOON","CURRENT"))))),"CHECK ROLE"))</f>
        <v/>
      </c>
      <c r="G14" s="24" t="str">
        <f aca="true">IF($A14="","",IFERROR(IF(INDEX('Role Requirements'!$B$5:$P$12,MATCH($C14,'Role Requirements'!$A$5:$A$12,0),2)&lt;&gt;"X","N/A",IF('Training Matrix'!G11="","NOT RECORDED",IF('Training Requirements'!$D$6=0,"CURRENT",IF(EDATE('Training Matrix'!G11,'Training Requirements'!$D$6)&lt;TODAY(),"OVERDUE",IF(EDATE('Training Matrix'!G11,'Training Requirements'!$D$6)&lt;=TODAY()+60,"DUE SOON","CURRENT"))))),"CHECK ROLE"))</f>
        <v/>
      </c>
      <c r="H14" s="24" t="str">
        <f aca="true">IF($A14="","",IFERROR(IF(INDEX('Role Requirements'!$B$5:$P$12,MATCH($C14,'Role Requirements'!$A$5:$A$12,0),3)&lt;&gt;"X","N/A",IF('Training Matrix'!H11="","NOT RECORDED",IF('Training Requirements'!$D$7=0,"CURRENT",IF(EDATE('Training Matrix'!H11,'Training Requirements'!$D$7)&lt;TODAY(),"OVERDUE",IF(EDATE('Training Matrix'!H11,'Training Requirements'!$D$7)&lt;=TODAY()+60,"DUE SOON","CURRENT"))))),"CHECK ROLE"))</f>
        <v/>
      </c>
      <c r="I14" s="24" t="str">
        <f aca="true">IF($A14="","",IFERROR(IF(INDEX('Role Requirements'!$B$5:$P$12,MATCH($C14,'Role Requirements'!$A$5:$A$12,0),4)&lt;&gt;"X","N/A",IF('Training Matrix'!I11="","NOT RECORDED",IF('Training Requirements'!$D$8=0,"CURRENT",IF(EDATE('Training Matrix'!I11,'Training Requirements'!$D$8)&lt;TODAY(),"OVERDUE",IF(EDATE('Training Matrix'!I11,'Training Requirements'!$D$8)&lt;=TODAY()+60,"DUE SOON","CURRENT"))))),"CHECK ROLE"))</f>
        <v/>
      </c>
      <c r="J14" s="24" t="str">
        <f aca="true">IF($A14="","",IFERROR(IF(INDEX('Role Requirements'!$B$5:$P$12,MATCH($C14,'Role Requirements'!$A$5:$A$12,0),5)&lt;&gt;"X","N/A",IF('Training Matrix'!J11="","NOT RECORDED",IF('Training Requirements'!$D$9=0,"CURRENT",IF(EDATE('Training Matrix'!J11,'Training Requirements'!$D$9)&lt;TODAY(),"OVERDUE",IF(EDATE('Training Matrix'!J11,'Training Requirements'!$D$9)&lt;=TODAY()+60,"DUE SOON","CURRENT"))))),"CHECK ROLE"))</f>
        <v/>
      </c>
      <c r="K14" s="24" t="str">
        <f aca="true">IF($A14="","",IFERROR(IF(INDEX('Role Requirements'!$B$5:$P$12,MATCH($C14,'Role Requirements'!$A$5:$A$12,0),6)&lt;&gt;"X","N/A",IF('Training Matrix'!K11="","NOT RECORDED",IF('Training Requirements'!$D$10=0,"CURRENT",IF(EDATE('Training Matrix'!K11,'Training Requirements'!$D$10)&lt;TODAY(),"OVERDUE",IF(EDATE('Training Matrix'!K11,'Training Requirements'!$D$10)&lt;=TODAY()+60,"DUE SOON","CURRENT"))))),"CHECK ROLE"))</f>
        <v/>
      </c>
      <c r="L14" s="24" t="str">
        <f aca="true">IF($A14="","",IFERROR(IF(INDEX('Role Requirements'!$B$5:$P$12,MATCH($C14,'Role Requirements'!$A$5:$A$12,0),7)&lt;&gt;"X","N/A",IF('Training Matrix'!L11="","NOT RECORDED",IF('Training Requirements'!$D$11=0,"CURRENT",IF(EDATE('Training Matrix'!L11,'Training Requirements'!$D$11)&lt;TODAY(),"OVERDUE",IF(EDATE('Training Matrix'!L11,'Training Requirements'!$D$11)&lt;=TODAY()+60,"DUE SOON","CURRENT"))))),"CHECK ROLE"))</f>
        <v/>
      </c>
      <c r="M14" s="24" t="str">
        <f aca="true">IF($A14="","",IFERROR(IF(INDEX('Role Requirements'!$B$5:$P$12,MATCH($C14,'Role Requirements'!$A$5:$A$12,0),8)&lt;&gt;"X","N/A",IF('Training Matrix'!M11="","NOT RECORDED",IF('Training Requirements'!$D$12=0,"CURRENT",IF(EDATE('Training Matrix'!M11,'Training Requirements'!$D$12)&lt;TODAY(),"OVERDUE",IF(EDATE('Training Matrix'!M11,'Training Requirements'!$D$12)&lt;=TODAY()+60,"DUE SOON","CURRENT"))))),"CHECK ROLE"))</f>
        <v/>
      </c>
      <c r="N14" s="24" t="str">
        <f aca="true">IF($A14="","",IFERROR(IF(INDEX('Role Requirements'!$B$5:$P$12,MATCH($C14,'Role Requirements'!$A$5:$A$12,0),9)&lt;&gt;"X","N/A",IF('Training Matrix'!N11="","NOT RECORDED",IF('Training Requirements'!$D$13=0,"CURRENT",IF(EDATE('Training Matrix'!N11,'Training Requirements'!$D$13)&lt;TODAY(),"OVERDUE",IF(EDATE('Training Matrix'!N11,'Training Requirements'!$D$13)&lt;=TODAY()+60,"DUE SOON","CURRENT"))))),"CHECK ROLE"))</f>
        <v/>
      </c>
      <c r="O14" s="24" t="str">
        <f aca="true">IF($A14="","",IFERROR(IF(INDEX('Role Requirements'!$B$5:$P$12,MATCH($C14,'Role Requirements'!$A$5:$A$12,0),10)&lt;&gt;"X","N/A",IF('Training Matrix'!O11="","NOT RECORDED",IF('Training Requirements'!$D$14=0,"CURRENT",IF(EDATE('Training Matrix'!O11,'Training Requirements'!$D$14)&lt;TODAY(),"OVERDUE",IF(EDATE('Training Matrix'!O11,'Training Requirements'!$D$14)&lt;=TODAY()+60,"DUE SOON","CURRENT"))))),"CHECK ROLE"))</f>
        <v/>
      </c>
      <c r="P14" s="24" t="str">
        <f aca="true">IF($A14="","",IFERROR(IF(INDEX('Role Requirements'!$B$5:$P$12,MATCH($C14,'Role Requirements'!$A$5:$A$12,0),11)&lt;&gt;"X","N/A",IF('Training Matrix'!P11="","NOT RECORDED",IF('Training Requirements'!$D$15=0,"CURRENT",IF(EDATE('Training Matrix'!P11,'Training Requirements'!$D$15)&lt;TODAY(),"OVERDUE",IF(EDATE('Training Matrix'!P11,'Training Requirements'!$D$15)&lt;=TODAY()+60,"DUE SOON","CURRENT"))))),"CHECK ROLE"))</f>
        <v/>
      </c>
      <c r="Q14" s="24" t="str">
        <f aca="true">IF($A14="","",IFERROR(IF(INDEX('Role Requirements'!$B$5:$P$12,MATCH($C14,'Role Requirements'!$A$5:$A$12,0),12)&lt;&gt;"X","N/A",IF('Training Matrix'!Q11="","NOT RECORDED",IF('Training Requirements'!$D$16=0,"CURRENT",IF(EDATE('Training Matrix'!Q11,'Training Requirements'!$D$16)&lt;TODAY(),"OVERDUE",IF(EDATE('Training Matrix'!Q11,'Training Requirements'!$D$16)&lt;=TODAY()+60,"DUE SOON","CURRENT"))))),"CHECK ROLE"))</f>
        <v/>
      </c>
      <c r="R14" s="24" t="str">
        <f aca="true">IF($A14="","",IFERROR(IF(INDEX('Role Requirements'!$B$5:$P$12,MATCH($C14,'Role Requirements'!$A$5:$A$12,0),13)&lt;&gt;"X","N/A",IF('Training Matrix'!R11="","NOT RECORDED",IF('Training Requirements'!$D$17=0,"CURRENT",IF(EDATE('Training Matrix'!R11,'Training Requirements'!$D$17)&lt;TODAY(),"OVERDUE",IF(EDATE('Training Matrix'!R11,'Training Requirements'!$D$17)&lt;=TODAY()+60,"DUE SOON","CURRENT"))))),"CHECK ROLE"))</f>
        <v/>
      </c>
      <c r="S14" s="24" t="str">
        <f aca="true">IF($A14="","",IFERROR(IF(INDEX('Role Requirements'!$B$5:$P$12,MATCH($C14,'Role Requirements'!$A$5:$A$12,0),14)&lt;&gt;"X","N/A",IF('Training Matrix'!S11="","NOT RECORDED",IF('Training Requirements'!$D$18=0,"CURRENT",IF(EDATE('Training Matrix'!S11,'Training Requirements'!$D$18)&lt;TODAY(),"OVERDUE",IF(EDATE('Training Matrix'!S11,'Training Requirements'!$D$18)&lt;=TODAY()+60,"DUE SOON","CURRENT"))))),"CHECK ROLE"))</f>
        <v/>
      </c>
      <c r="T14" s="24" t="str">
        <f aca="true">IF($A14="","",IFERROR(IF(INDEX('Role Requirements'!$B$5:$P$12,MATCH($C14,'Role Requirements'!$A$5:$A$12,0),15)&lt;&gt;"X","N/A",IF('Training Matrix'!T11="","NOT RECORDED",IF('Training Requirements'!$D$19=0,"CURRENT",IF(EDATE('Training Matrix'!T11,'Training Requirements'!$D$19)&lt;TODAY(),"OVERDUE",IF(EDATE('Training Matrix'!T11,'Training Requirements'!$D$19)&lt;=TODAY()+60,"DUE SOON","CURRENT"))))),"CHECK ROLE"))</f>
        <v/>
      </c>
    </row>
    <row r="15" customFormat="false" ht="15" hidden="false" customHeight="false" outlineLevel="0" collapsed="false">
      <c r="A15" s="11" t="str">
        <f aca="false">IF('Training Matrix'!A12="","",'Training Matrix'!A12)</f>
        <v/>
      </c>
      <c r="B15" s="11" t="str">
        <f aca="false">IF('Training Matrix'!B12="","",'Training Matrix'!B12)</f>
        <v/>
      </c>
      <c r="C15" s="11" t="str">
        <f aca="false">IF('Training Matrix'!C12="","",'Training Matrix'!C12)</f>
        <v/>
      </c>
      <c r="D15" s="11" t="str">
        <f aca="false">IF('Training Matrix'!D12="","",'Training Matrix'!D12)</f>
        <v/>
      </c>
      <c r="E15" s="11" t="str">
        <f aca="false">IF('Training Matrix'!E12="","",'Training Matrix'!E12)</f>
        <v/>
      </c>
      <c r="F15" s="24" t="str">
        <f aca="true">IF($A15="","",IFERROR(IF(INDEX('Role Requirements'!$B$5:$P$12,MATCH($C15,'Role Requirements'!$A$5:$A$12,0),1)&lt;&gt;"X","N/A",IF('Training Matrix'!F12="","NOT RECORDED",IF('Training Requirements'!$D$5=0,"CURRENT",IF(EDATE('Training Matrix'!F12,'Training Requirements'!$D$5)&lt;TODAY(),"OVERDUE",IF(EDATE('Training Matrix'!F12,'Training Requirements'!$D$5)&lt;=TODAY()+60,"DUE SOON","CURRENT"))))),"CHECK ROLE"))</f>
        <v/>
      </c>
      <c r="G15" s="24" t="str">
        <f aca="true">IF($A15="","",IFERROR(IF(INDEX('Role Requirements'!$B$5:$P$12,MATCH($C15,'Role Requirements'!$A$5:$A$12,0),2)&lt;&gt;"X","N/A",IF('Training Matrix'!G12="","NOT RECORDED",IF('Training Requirements'!$D$6=0,"CURRENT",IF(EDATE('Training Matrix'!G12,'Training Requirements'!$D$6)&lt;TODAY(),"OVERDUE",IF(EDATE('Training Matrix'!G12,'Training Requirements'!$D$6)&lt;=TODAY()+60,"DUE SOON","CURRENT"))))),"CHECK ROLE"))</f>
        <v/>
      </c>
      <c r="H15" s="24" t="str">
        <f aca="true">IF($A15="","",IFERROR(IF(INDEX('Role Requirements'!$B$5:$P$12,MATCH($C15,'Role Requirements'!$A$5:$A$12,0),3)&lt;&gt;"X","N/A",IF('Training Matrix'!H12="","NOT RECORDED",IF('Training Requirements'!$D$7=0,"CURRENT",IF(EDATE('Training Matrix'!H12,'Training Requirements'!$D$7)&lt;TODAY(),"OVERDUE",IF(EDATE('Training Matrix'!H12,'Training Requirements'!$D$7)&lt;=TODAY()+60,"DUE SOON","CURRENT"))))),"CHECK ROLE"))</f>
        <v/>
      </c>
      <c r="I15" s="24" t="str">
        <f aca="true">IF($A15="","",IFERROR(IF(INDEX('Role Requirements'!$B$5:$P$12,MATCH($C15,'Role Requirements'!$A$5:$A$12,0),4)&lt;&gt;"X","N/A",IF('Training Matrix'!I12="","NOT RECORDED",IF('Training Requirements'!$D$8=0,"CURRENT",IF(EDATE('Training Matrix'!I12,'Training Requirements'!$D$8)&lt;TODAY(),"OVERDUE",IF(EDATE('Training Matrix'!I12,'Training Requirements'!$D$8)&lt;=TODAY()+60,"DUE SOON","CURRENT"))))),"CHECK ROLE"))</f>
        <v/>
      </c>
      <c r="J15" s="24" t="str">
        <f aca="true">IF($A15="","",IFERROR(IF(INDEX('Role Requirements'!$B$5:$P$12,MATCH($C15,'Role Requirements'!$A$5:$A$12,0),5)&lt;&gt;"X","N/A",IF('Training Matrix'!J12="","NOT RECORDED",IF('Training Requirements'!$D$9=0,"CURRENT",IF(EDATE('Training Matrix'!J12,'Training Requirements'!$D$9)&lt;TODAY(),"OVERDUE",IF(EDATE('Training Matrix'!J12,'Training Requirements'!$D$9)&lt;=TODAY()+60,"DUE SOON","CURRENT"))))),"CHECK ROLE"))</f>
        <v/>
      </c>
      <c r="K15" s="24" t="str">
        <f aca="true">IF($A15="","",IFERROR(IF(INDEX('Role Requirements'!$B$5:$P$12,MATCH($C15,'Role Requirements'!$A$5:$A$12,0),6)&lt;&gt;"X","N/A",IF('Training Matrix'!K12="","NOT RECORDED",IF('Training Requirements'!$D$10=0,"CURRENT",IF(EDATE('Training Matrix'!K12,'Training Requirements'!$D$10)&lt;TODAY(),"OVERDUE",IF(EDATE('Training Matrix'!K12,'Training Requirements'!$D$10)&lt;=TODAY()+60,"DUE SOON","CURRENT"))))),"CHECK ROLE"))</f>
        <v/>
      </c>
      <c r="L15" s="24" t="str">
        <f aca="true">IF($A15="","",IFERROR(IF(INDEX('Role Requirements'!$B$5:$P$12,MATCH($C15,'Role Requirements'!$A$5:$A$12,0),7)&lt;&gt;"X","N/A",IF('Training Matrix'!L12="","NOT RECORDED",IF('Training Requirements'!$D$11=0,"CURRENT",IF(EDATE('Training Matrix'!L12,'Training Requirements'!$D$11)&lt;TODAY(),"OVERDUE",IF(EDATE('Training Matrix'!L12,'Training Requirements'!$D$11)&lt;=TODAY()+60,"DUE SOON","CURRENT"))))),"CHECK ROLE"))</f>
        <v/>
      </c>
      <c r="M15" s="24" t="str">
        <f aca="true">IF($A15="","",IFERROR(IF(INDEX('Role Requirements'!$B$5:$P$12,MATCH($C15,'Role Requirements'!$A$5:$A$12,0),8)&lt;&gt;"X","N/A",IF('Training Matrix'!M12="","NOT RECORDED",IF('Training Requirements'!$D$12=0,"CURRENT",IF(EDATE('Training Matrix'!M12,'Training Requirements'!$D$12)&lt;TODAY(),"OVERDUE",IF(EDATE('Training Matrix'!M12,'Training Requirements'!$D$12)&lt;=TODAY()+60,"DUE SOON","CURRENT"))))),"CHECK ROLE"))</f>
        <v/>
      </c>
      <c r="N15" s="24" t="str">
        <f aca="true">IF($A15="","",IFERROR(IF(INDEX('Role Requirements'!$B$5:$P$12,MATCH($C15,'Role Requirements'!$A$5:$A$12,0),9)&lt;&gt;"X","N/A",IF('Training Matrix'!N12="","NOT RECORDED",IF('Training Requirements'!$D$13=0,"CURRENT",IF(EDATE('Training Matrix'!N12,'Training Requirements'!$D$13)&lt;TODAY(),"OVERDUE",IF(EDATE('Training Matrix'!N12,'Training Requirements'!$D$13)&lt;=TODAY()+60,"DUE SOON","CURRENT"))))),"CHECK ROLE"))</f>
        <v/>
      </c>
      <c r="O15" s="24" t="str">
        <f aca="true">IF($A15="","",IFERROR(IF(INDEX('Role Requirements'!$B$5:$P$12,MATCH($C15,'Role Requirements'!$A$5:$A$12,0),10)&lt;&gt;"X","N/A",IF('Training Matrix'!O12="","NOT RECORDED",IF('Training Requirements'!$D$14=0,"CURRENT",IF(EDATE('Training Matrix'!O12,'Training Requirements'!$D$14)&lt;TODAY(),"OVERDUE",IF(EDATE('Training Matrix'!O12,'Training Requirements'!$D$14)&lt;=TODAY()+60,"DUE SOON","CURRENT"))))),"CHECK ROLE"))</f>
        <v/>
      </c>
      <c r="P15" s="24" t="str">
        <f aca="true">IF($A15="","",IFERROR(IF(INDEX('Role Requirements'!$B$5:$P$12,MATCH($C15,'Role Requirements'!$A$5:$A$12,0),11)&lt;&gt;"X","N/A",IF('Training Matrix'!P12="","NOT RECORDED",IF('Training Requirements'!$D$15=0,"CURRENT",IF(EDATE('Training Matrix'!P12,'Training Requirements'!$D$15)&lt;TODAY(),"OVERDUE",IF(EDATE('Training Matrix'!P12,'Training Requirements'!$D$15)&lt;=TODAY()+60,"DUE SOON","CURRENT"))))),"CHECK ROLE"))</f>
        <v/>
      </c>
      <c r="Q15" s="24" t="str">
        <f aca="true">IF($A15="","",IFERROR(IF(INDEX('Role Requirements'!$B$5:$P$12,MATCH($C15,'Role Requirements'!$A$5:$A$12,0),12)&lt;&gt;"X","N/A",IF('Training Matrix'!Q12="","NOT RECORDED",IF('Training Requirements'!$D$16=0,"CURRENT",IF(EDATE('Training Matrix'!Q12,'Training Requirements'!$D$16)&lt;TODAY(),"OVERDUE",IF(EDATE('Training Matrix'!Q12,'Training Requirements'!$D$16)&lt;=TODAY()+60,"DUE SOON","CURRENT"))))),"CHECK ROLE"))</f>
        <v/>
      </c>
      <c r="R15" s="24" t="str">
        <f aca="true">IF($A15="","",IFERROR(IF(INDEX('Role Requirements'!$B$5:$P$12,MATCH($C15,'Role Requirements'!$A$5:$A$12,0),13)&lt;&gt;"X","N/A",IF('Training Matrix'!R12="","NOT RECORDED",IF('Training Requirements'!$D$17=0,"CURRENT",IF(EDATE('Training Matrix'!R12,'Training Requirements'!$D$17)&lt;TODAY(),"OVERDUE",IF(EDATE('Training Matrix'!R12,'Training Requirements'!$D$17)&lt;=TODAY()+60,"DUE SOON","CURRENT"))))),"CHECK ROLE"))</f>
        <v/>
      </c>
      <c r="S15" s="24" t="str">
        <f aca="true">IF($A15="","",IFERROR(IF(INDEX('Role Requirements'!$B$5:$P$12,MATCH($C15,'Role Requirements'!$A$5:$A$12,0),14)&lt;&gt;"X","N/A",IF('Training Matrix'!S12="","NOT RECORDED",IF('Training Requirements'!$D$18=0,"CURRENT",IF(EDATE('Training Matrix'!S12,'Training Requirements'!$D$18)&lt;TODAY(),"OVERDUE",IF(EDATE('Training Matrix'!S12,'Training Requirements'!$D$18)&lt;=TODAY()+60,"DUE SOON","CURRENT"))))),"CHECK ROLE"))</f>
        <v/>
      </c>
      <c r="T15" s="24" t="str">
        <f aca="true">IF($A15="","",IFERROR(IF(INDEX('Role Requirements'!$B$5:$P$12,MATCH($C15,'Role Requirements'!$A$5:$A$12,0),15)&lt;&gt;"X","N/A",IF('Training Matrix'!T12="","NOT RECORDED",IF('Training Requirements'!$D$19=0,"CURRENT",IF(EDATE('Training Matrix'!T12,'Training Requirements'!$D$19)&lt;TODAY(),"OVERDUE",IF(EDATE('Training Matrix'!T12,'Training Requirements'!$D$19)&lt;=TODAY()+60,"DUE SOON","CURRENT"))))),"CHECK ROLE"))</f>
        <v/>
      </c>
    </row>
    <row r="16" customFormat="false" ht="15" hidden="false" customHeight="false" outlineLevel="0" collapsed="false">
      <c r="A16" s="11" t="str">
        <f aca="false">IF('Training Matrix'!A13="","",'Training Matrix'!A13)</f>
        <v/>
      </c>
      <c r="B16" s="11" t="str">
        <f aca="false">IF('Training Matrix'!B13="","",'Training Matrix'!B13)</f>
        <v/>
      </c>
      <c r="C16" s="11" t="str">
        <f aca="false">IF('Training Matrix'!C13="","",'Training Matrix'!C13)</f>
        <v/>
      </c>
      <c r="D16" s="11" t="str">
        <f aca="false">IF('Training Matrix'!D13="","",'Training Matrix'!D13)</f>
        <v/>
      </c>
      <c r="E16" s="11" t="str">
        <f aca="false">IF('Training Matrix'!E13="","",'Training Matrix'!E13)</f>
        <v/>
      </c>
      <c r="F16" s="24" t="str">
        <f aca="true">IF($A16="","",IFERROR(IF(INDEX('Role Requirements'!$B$5:$P$12,MATCH($C16,'Role Requirements'!$A$5:$A$12,0),1)&lt;&gt;"X","N/A",IF('Training Matrix'!F13="","NOT RECORDED",IF('Training Requirements'!$D$5=0,"CURRENT",IF(EDATE('Training Matrix'!F13,'Training Requirements'!$D$5)&lt;TODAY(),"OVERDUE",IF(EDATE('Training Matrix'!F13,'Training Requirements'!$D$5)&lt;=TODAY()+60,"DUE SOON","CURRENT"))))),"CHECK ROLE"))</f>
        <v/>
      </c>
      <c r="G16" s="24" t="str">
        <f aca="true">IF($A16="","",IFERROR(IF(INDEX('Role Requirements'!$B$5:$P$12,MATCH($C16,'Role Requirements'!$A$5:$A$12,0),2)&lt;&gt;"X","N/A",IF('Training Matrix'!G13="","NOT RECORDED",IF('Training Requirements'!$D$6=0,"CURRENT",IF(EDATE('Training Matrix'!G13,'Training Requirements'!$D$6)&lt;TODAY(),"OVERDUE",IF(EDATE('Training Matrix'!G13,'Training Requirements'!$D$6)&lt;=TODAY()+60,"DUE SOON","CURRENT"))))),"CHECK ROLE"))</f>
        <v/>
      </c>
      <c r="H16" s="24" t="str">
        <f aca="true">IF($A16="","",IFERROR(IF(INDEX('Role Requirements'!$B$5:$P$12,MATCH($C16,'Role Requirements'!$A$5:$A$12,0),3)&lt;&gt;"X","N/A",IF('Training Matrix'!H13="","NOT RECORDED",IF('Training Requirements'!$D$7=0,"CURRENT",IF(EDATE('Training Matrix'!H13,'Training Requirements'!$D$7)&lt;TODAY(),"OVERDUE",IF(EDATE('Training Matrix'!H13,'Training Requirements'!$D$7)&lt;=TODAY()+60,"DUE SOON","CURRENT"))))),"CHECK ROLE"))</f>
        <v/>
      </c>
      <c r="I16" s="24" t="str">
        <f aca="true">IF($A16="","",IFERROR(IF(INDEX('Role Requirements'!$B$5:$P$12,MATCH($C16,'Role Requirements'!$A$5:$A$12,0),4)&lt;&gt;"X","N/A",IF('Training Matrix'!I13="","NOT RECORDED",IF('Training Requirements'!$D$8=0,"CURRENT",IF(EDATE('Training Matrix'!I13,'Training Requirements'!$D$8)&lt;TODAY(),"OVERDUE",IF(EDATE('Training Matrix'!I13,'Training Requirements'!$D$8)&lt;=TODAY()+60,"DUE SOON","CURRENT"))))),"CHECK ROLE"))</f>
        <v/>
      </c>
      <c r="J16" s="24" t="str">
        <f aca="true">IF($A16="","",IFERROR(IF(INDEX('Role Requirements'!$B$5:$P$12,MATCH($C16,'Role Requirements'!$A$5:$A$12,0),5)&lt;&gt;"X","N/A",IF('Training Matrix'!J13="","NOT RECORDED",IF('Training Requirements'!$D$9=0,"CURRENT",IF(EDATE('Training Matrix'!J13,'Training Requirements'!$D$9)&lt;TODAY(),"OVERDUE",IF(EDATE('Training Matrix'!J13,'Training Requirements'!$D$9)&lt;=TODAY()+60,"DUE SOON","CURRENT"))))),"CHECK ROLE"))</f>
        <v/>
      </c>
      <c r="K16" s="24" t="str">
        <f aca="true">IF($A16="","",IFERROR(IF(INDEX('Role Requirements'!$B$5:$P$12,MATCH($C16,'Role Requirements'!$A$5:$A$12,0),6)&lt;&gt;"X","N/A",IF('Training Matrix'!K13="","NOT RECORDED",IF('Training Requirements'!$D$10=0,"CURRENT",IF(EDATE('Training Matrix'!K13,'Training Requirements'!$D$10)&lt;TODAY(),"OVERDUE",IF(EDATE('Training Matrix'!K13,'Training Requirements'!$D$10)&lt;=TODAY()+60,"DUE SOON","CURRENT"))))),"CHECK ROLE"))</f>
        <v/>
      </c>
      <c r="L16" s="24" t="str">
        <f aca="true">IF($A16="","",IFERROR(IF(INDEX('Role Requirements'!$B$5:$P$12,MATCH($C16,'Role Requirements'!$A$5:$A$12,0),7)&lt;&gt;"X","N/A",IF('Training Matrix'!L13="","NOT RECORDED",IF('Training Requirements'!$D$11=0,"CURRENT",IF(EDATE('Training Matrix'!L13,'Training Requirements'!$D$11)&lt;TODAY(),"OVERDUE",IF(EDATE('Training Matrix'!L13,'Training Requirements'!$D$11)&lt;=TODAY()+60,"DUE SOON","CURRENT"))))),"CHECK ROLE"))</f>
        <v/>
      </c>
      <c r="M16" s="24" t="str">
        <f aca="true">IF($A16="","",IFERROR(IF(INDEX('Role Requirements'!$B$5:$P$12,MATCH($C16,'Role Requirements'!$A$5:$A$12,0),8)&lt;&gt;"X","N/A",IF('Training Matrix'!M13="","NOT RECORDED",IF('Training Requirements'!$D$12=0,"CURRENT",IF(EDATE('Training Matrix'!M13,'Training Requirements'!$D$12)&lt;TODAY(),"OVERDUE",IF(EDATE('Training Matrix'!M13,'Training Requirements'!$D$12)&lt;=TODAY()+60,"DUE SOON","CURRENT"))))),"CHECK ROLE"))</f>
        <v/>
      </c>
      <c r="N16" s="24" t="str">
        <f aca="true">IF($A16="","",IFERROR(IF(INDEX('Role Requirements'!$B$5:$P$12,MATCH($C16,'Role Requirements'!$A$5:$A$12,0),9)&lt;&gt;"X","N/A",IF('Training Matrix'!N13="","NOT RECORDED",IF('Training Requirements'!$D$13=0,"CURRENT",IF(EDATE('Training Matrix'!N13,'Training Requirements'!$D$13)&lt;TODAY(),"OVERDUE",IF(EDATE('Training Matrix'!N13,'Training Requirements'!$D$13)&lt;=TODAY()+60,"DUE SOON","CURRENT"))))),"CHECK ROLE"))</f>
        <v/>
      </c>
      <c r="O16" s="24" t="str">
        <f aca="true">IF($A16="","",IFERROR(IF(INDEX('Role Requirements'!$B$5:$P$12,MATCH($C16,'Role Requirements'!$A$5:$A$12,0),10)&lt;&gt;"X","N/A",IF('Training Matrix'!O13="","NOT RECORDED",IF('Training Requirements'!$D$14=0,"CURRENT",IF(EDATE('Training Matrix'!O13,'Training Requirements'!$D$14)&lt;TODAY(),"OVERDUE",IF(EDATE('Training Matrix'!O13,'Training Requirements'!$D$14)&lt;=TODAY()+60,"DUE SOON","CURRENT"))))),"CHECK ROLE"))</f>
        <v/>
      </c>
      <c r="P16" s="24" t="str">
        <f aca="true">IF($A16="","",IFERROR(IF(INDEX('Role Requirements'!$B$5:$P$12,MATCH($C16,'Role Requirements'!$A$5:$A$12,0),11)&lt;&gt;"X","N/A",IF('Training Matrix'!P13="","NOT RECORDED",IF('Training Requirements'!$D$15=0,"CURRENT",IF(EDATE('Training Matrix'!P13,'Training Requirements'!$D$15)&lt;TODAY(),"OVERDUE",IF(EDATE('Training Matrix'!P13,'Training Requirements'!$D$15)&lt;=TODAY()+60,"DUE SOON","CURRENT"))))),"CHECK ROLE"))</f>
        <v/>
      </c>
      <c r="Q16" s="24" t="str">
        <f aca="true">IF($A16="","",IFERROR(IF(INDEX('Role Requirements'!$B$5:$P$12,MATCH($C16,'Role Requirements'!$A$5:$A$12,0),12)&lt;&gt;"X","N/A",IF('Training Matrix'!Q13="","NOT RECORDED",IF('Training Requirements'!$D$16=0,"CURRENT",IF(EDATE('Training Matrix'!Q13,'Training Requirements'!$D$16)&lt;TODAY(),"OVERDUE",IF(EDATE('Training Matrix'!Q13,'Training Requirements'!$D$16)&lt;=TODAY()+60,"DUE SOON","CURRENT"))))),"CHECK ROLE"))</f>
        <v/>
      </c>
      <c r="R16" s="24" t="str">
        <f aca="true">IF($A16="","",IFERROR(IF(INDEX('Role Requirements'!$B$5:$P$12,MATCH($C16,'Role Requirements'!$A$5:$A$12,0),13)&lt;&gt;"X","N/A",IF('Training Matrix'!R13="","NOT RECORDED",IF('Training Requirements'!$D$17=0,"CURRENT",IF(EDATE('Training Matrix'!R13,'Training Requirements'!$D$17)&lt;TODAY(),"OVERDUE",IF(EDATE('Training Matrix'!R13,'Training Requirements'!$D$17)&lt;=TODAY()+60,"DUE SOON","CURRENT"))))),"CHECK ROLE"))</f>
        <v/>
      </c>
      <c r="S16" s="24" t="str">
        <f aca="true">IF($A16="","",IFERROR(IF(INDEX('Role Requirements'!$B$5:$P$12,MATCH($C16,'Role Requirements'!$A$5:$A$12,0),14)&lt;&gt;"X","N/A",IF('Training Matrix'!S13="","NOT RECORDED",IF('Training Requirements'!$D$18=0,"CURRENT",IF(EDATE('Training Matrix'!S13,'Training Requirements'!$D$18)&lt;TODAY(),"OVERDUE",IF(EDATE('Training Matrix'!S13,'Training Requirements'!$D$18)&lt;=TODAY()+60,"DUE SOON","CURRENT"))))),"CHECK ROLE"))</f>
        <v/>
      </c>
      <c r="T16" s="24" t="str">
        <f aca="true">IF($A16="","",IFERROR(IF(INDEX('Role Requirements'!$B$5:$P$12,MATCH($C16,'Role Requirements'!$A$5:$A$12,0),15)&lt;&gt;"X","N/A",IF('Training Matrix'!T13="","NOT RECORDED",IF('Training Requirements'!$D$19=0,"CURRENT",IF(EDATE('Training Matrix'!T13,'Training Requirements'!$D$19)&lt;TODAY(),"OVERDUE",IF(EDATE('Training Matrix'!T13,'Training Requirements'!$D$19)&lt;=TODAY()+60,"DUE SOON","CURRENT"))))),"CHECK ROLE"))</f>
        <v/>
      </c>
    </row>
    <row r="17" customFormat="false" ht="15" hidden="false" customHeight="false" outlineLevel="0" collapsed="false">
      <c r="A17" s="11" t="str">
        <f aca="false">IF('Training Matrix'!A14="","",'Training Matrix'!A14)</f>
        <v/>
      </c>
      <c r="B17" s="11" t="str">
        <f aca="false">IF('Training Matrix'!B14="","",'Training Matrix'!B14)</f>
        <v/>
      </c>
      <c r="C17" s="11" t="str">
        <f aca="false">IF('Training Matrix'!C14="","",'Training Matrix'!C14)</f>
        <v/>
      </c>
      <c r="D17" s="11" t="str">
        <f aca="false">IF('Training Matrix'!D14="","",'Training Matrix'!D14)</f>
        <v/>
      </c>
      <c r="E17" s="11" t="str">
        <f aca="false">IF('Training Matrix'!E14="","",'Training Matrix'!E14)</f>
        <v/>
      </c>
      <c r="F17" s="24" t="str">
        <f aca="true">IF($A17="","",IFERROR(IF(INDEX('Role Requirements'!$B$5:$P$12,MATCH($C17,'Role Requirements'!$A$5:$A$12,0),1)&lt;&gt;"X","N/A",IF('Training Matrix'!F14="","NOT RECORDED",IF('Training Requirements'!$D$5=0,"CURRENT",IF(EDATE('Training Matrix'!F14,'Training Requirements'!$D$5)&lt;TODAY(),"OVERDUE",IF(EDATE('Training Matrix'!F14,'Training Requirements'!$D$5)&lt;=TODAY()+60,"DUE SOON","CURRENT"))))),"CHECK ROLE"))</f>
        <v/>
      </c>
      <c r="G17" s="24" t="str">
        <f aca="true">IF($A17="","",IFERROR(IF(INDEX('Role Requirements'!$B$5:$P$12,MATCH($C17,'Role Requirements'!$A$5:$A$12,0),2)&lt;&gt;"X","N/A",IF('Training Matrix'!G14="","NOT RECORDED",IF('Training Requirements'!$D$6=0,"CURRENT",IF(EDATE('Training Matrix'!G14,'Training Requirements'!$D$6)&lt;TODAY(),"OVERDUE",IF(EDATE('Training Matrix'!G14,'Training Requirements'!$D$6)&lt;=TODAY()+60,"DUE SOON","CURRENT"))))),"CHECK ROLE"))</f>
        <v/>
      </c>
      <c r="H17" s="24" t="str">
        <f aca="true">IF($A17="","",IFERROR(IF(INDEX('Role Requirements'!$B$5:$P$12,MATCH($C17,'Role Requirements'!$A$5:$A$12,0),3)&lt;&gt;"X","N/A",IF('Training Matrix'!H14="","NOT RECORDED",IF('Training Requirements'!$D$7=0,"CURRENT",IF(EDATE('Training Matrix'!H14,'Training Requirements'!$D$7)&lt;TODAY(),"OVERDUE",IF(EDATE('Training Matrix'!H14,'Training Requirements'!$D$7)&lt;=TODAY()+60,"DUE SOON","CURRENT"))))),"CHECK ROLE"))</f>
        <v/>
      </c>
      <c r="I17" s="24" t="str">
        <f aca="true">IF($A17="","",IFERROR(IF(INDEX('Role Requirements'!$B$5:$P$12,MATCH($C17,'Role Requirements'!$A$5:$A$12,0),4)&lt;&gt;"X","N/A",IF('Training Matrix'!I14="","NOT RECORDED",IF('Training Requirements'!$D$8=0,"CURRENT",IF(EDATE('Training Matrix'!I14,'Training Requirements'!$D$8)&lt;TODAY(),"OVERDUE",IF(EDATE('Training Matrix'!I14,'Training Requirements'!$D$8)&lt;=TODAY()+60,"DUE SOON","CURRENT"))))),"CHECK ROLE"))</f>
        <v/>
      </c>
      <c r="J17" s="24" t="str">
        <f aca="true">IF($A17="","",IFERROR(IF(INDEX('Role Requirements'!$B$5:$P$12,MATCH($C17,'Role Requirements'!$A$5:$A$12,0),5)&lt;&gt;"X","N/A",IF('Training Matrix'!J14="","NOT RECORDED",IF('Training Requirements'!$D$9=0,"CURRENT",IF(EDATE('Training Matrix'!J14,'Training Requirements'!$D$9)&lt;TODAY(),"OVERDUE",IF(EDATE('Training Matrix'!J14,'Training Requirements'!$D$9)&lt;=TODAY()+60,"DUE SOON","CURRENT"))))),"CHECK ROLE"))</f>
        <v/>
      </c>
      <c r="K17" s="24" t="str">
        <f aca="true">IF($A17="","",IFERROR(IF(INDEX('Role Requirements'!$B$5:$P$12,MATCH($C17,'Role Requirements'!$A$5:$A$12,0),6)&lt;&gt;"X","N/A",IF('Training Matrix'!K14="","NOT RECORDED",IF('Training Requirements'!$D$10=0,"CURRENT",IF(EDATE('Training Matrix'!K14,'Training Requirements'!$D$10)&lt;TODAY(),"OVERDUE",IF(EDATE('Training Matrix'!K14,'Training Requirements'!$D$10)&lt;=TODAY()+60,"DUE SOON","CURRENT"))))),"CHECK ROLE"))</f>
        <v/>
      </c>
      <c r="L17" s="24" t="str">
        <f aca="true">IF($A17="","",IFERROR(IF(INDEX('Role Requirements'!$B$5:$P$12,MATCH($C17,'Role Requirements'!$A$5:$A$12,0),7)&lt;&gt;"X","N/A",IF('Training Matrix'!L14="","NOT RECORDED",IF('Training Requirements'!$D$11=0,"CURRENT",IF(EDATE('Training Matrix'!L14,'Training Requirements'!$D$11)&lt;TODAY(),"OVERDUE",IF(EDATE('Training Matrix'!L14,'Training Requirements'!$D$11)&lt;=TODAY()+60,"DUE SOON","CURRENT"))))),"CHECK ROLE"))</f>
        <v/>
      </c>
      <c r="M17" s="24" t="str">
        <f aca="true">IF($A17="","",IFERROR(IF(INDEX('Role Requirements'!$B$5:$P$12,MATCH($C17,'Role Requirements'!$A$5:$A$12,0),8)&lt;&gt;"X","N/A",IF('Training Matrix'!M14="","NOT RECORDED",IF('Training Requirements'!$D$12=0,"CURRENT",IF(EDATE('Training Matrix'!M14,'Training Requirements'!$D$12)&lt;TODAY(),"OVERDUE",IF(EDATE('Training Matrix'!M14,'Training Requirements'!$D$12)&lt;=TODAY()+60,"DUE SOON","CURRENT"))))),"CHECK ROLE"))</f>
        <v/>
      </c>
      <c r="N17" s="24" t="str">
        <f aca="true">IF($A17="","",IFERROR(IF(INDEX('Role Requirements'!$B$5:$P$12,MATCH($C17,'Role Requirements'!$A$5:$A$12,0),9)&lt;&gt;"X","N/A",IF('Training Matrix'!N14="","NOT RECORDED",IF('Training Requirements'!$D$13=0,"CURRENT",IF(EDATE('Training Matrix'!N14,'Training Requirements'!$D$13)&lt;TODAY(),"OVERDUE",IF(EDATE('Training Matrix'!N14,'Training Requirements'!$D$13)&lt;=TODAY()+60,"DUE SOON","CURRENT"))))),"CHECK ROLE"))</f>
        <v/>
      </c>
      <c r="O17" s="24" t="str">
        <f aca="true">IF($A17="","",IFERROR(IF(INDEX('Role Requirements'!$B$5:$P$12,MATCH($C17,'Role Requirements'!$A$5:$A$12,0),10)&lt;&gt;"X","N/A",IF('Training Matrix'!O14="","NOT RECORDED",IF('Training Requirements'!$D$14=0,"CURRENT",IF(EDATE('Training Matrix'!O14,'Training Requirements'!$D$14)&lt;TODAY(),"OVERDUE",IF(EDATE('Training Matrix'!O14,'Training Requirements'!$D$14)&lt;=TODAY()+60,"DUE SOON","CURRENT"))))),"CHECK ROLE"))</f>
        <v/>
      </c>
      <c r="P17" s="24" t="str">
        <f aca="true">IF($A17="","",IFERROR(IF(INDEX('Role Requirements'!$B$5:$P$12,MATCH($C17,'Role Requirements'!$A$5:$A$12,0),11)&lt;&gt;"X","N/A",IF('Training Matrix'!P14="","NOT RECORDED",IF('Training Requirements'!$D$15=0,"CURRENT",IF(EDATE('Training Matrix'!P14,'Training Requirements'!$D$15)&lt;TODAY(),"OVERDUE",IF(EDATE('Training Matrix'!P14,'Training Requirements'!$D$15)&lt;=TODAY()+60,"DUE SOON","CURRENT"))))),"CHECK ROLE"))</f>
        <v/>
      </c>
      <c r="Q17" s="24" t="str">
        <f aca="true">IF($A17="","",IFERROR(IF(INDEX('Role Requirements'!$B$5:$P$12,MATCH($C17,'Role Requirements'!$A$5:$A$12,0),12)&lt;&gt;"X","N/A",IF('Training Matrix'!Q14="","NOT RECORDED",IF('Training Requirements'!$D$16=0,"CURRENT",IF(EDATE('Training Matrix'!Q14,'Training Requirements'!$D$16)&lt;TODAY(),"OVERDUE",IF(EDATE('Training Matrix'!Q14,'Training Requirements'!$D$16)&lt;=TODAY()+60,"DUE SOON","CURRENT"))))),"CHECK ROLE"))</f>
        <v/>
      </c>
      <c r="R17" s="24" t="str">
        <f aca="true">IF($A17="","",IFERROR(IF(INDEX('Role Requirements'!$B$5:$P$12,MATCH($C17,'Role Requirements'!$A$5:$A$12,0),13)&lt;&gt;"X","N/A",IF('Training Matrix'!R14="","NOT RECORDED",IF('Training Requirements'!$D$17=0,"CURRENT",IF(EDATE('Training Matrix'!R14,'Training Requirements'!$D$17)&lt;TODAY(),"OVERDUE",IF(EDATE('Training Matrix'!R14,'Training Requirements'!$D$17)&lt;=TODAY()+60,"DUE SOON","CURRENT"))))),"CHECK ROLE"))</f>
        <v/>
      </c>
      <c r="S17" s="24" t="str">
        <f aca="true">IF($A17="","",IFERROR(IF(INDEX('Role Requirements'!$B$5:$P$12,MATCH($C17,'Role Requirements'!$A$5:$A$12,0),14)&lt;&gt;"X","N/A",IF('Training Matrix'!S14="","NOT RECORDED",IF('Training Requirements'!$D$18=0,"CURRENT",IF(EDATE('Training Matrix'!S14,'Training Requirements'!$D$18)&lt;TODAY(),"OVERDUE",IF(EDATE('Training Matrix'!S14,'Training Requirements'!$D$18)&lt;=TODAY()+60,"DUE SOON","CURRENT"))))),"CHECK ROLE"))</f>
        <v/>
      </c>
      <c r="T17" s="24" t="str">
        <f aca="true">IF($A17="","",IFERROR(IF(INDEX('Role Requirements'!$B$5:$P$12,MATCH($C17,'Role Requirements'!$A$5:$A$12,0),15)&lt;&gt;"X","N/A",IF('Training Matrix'!T14="","NOT RECORDED",IF('Training Requirements'!$D$19=0,"CURRENT",IF(EDATE('Training Matrix'!T14,'Training Requirements'!$D$19)&lt;TODAY(),"OVERDUE",IF(EDATE('Training Matrix'!T14,'Training Requirements'!$D$19)&lt;=TODAY()+60,"DUE SOON","CURRENT"))))),"CHECK ROLE"))</f>
        <v/>
      </c>
    </row>
    <row r="18" customFormat="false" ht="15" hidden="false" customHeight="false" outlineLevel="0" collapsed="false">
      <c r="A18" s="11" t="str">
        <f aca="false">IF('Training Matrix'!A15="","",'Training Matrix'!A15)</f>
        <v/>
      </c>
      <c r="B18" s="11" t="str">
        <f aca="false">IF('Training Matrix'!B15="","",'Training Matrix'!B15)</f>
        <v/>
      </c>
      <c r="C18" s="11" t="str">
        <f aca="false">IF('Training Matrix'!C15="","",'Training Matrix'!C15)</f>
        <v/>
      </c>
      <c r="D18" s="11" t="str">
        <f aca="false">IF('Training Matrix'!D15="","",'Training Matrix'!D15)</f>
        <v/>
      </c>
      <c r="E18" s="11" t="str">
        <f aca="false">IF('Training Matrix'!E15="","",'Training Matrix'!E15)</f>
        <v/>
      </c>
      <c r="F18" s="24" t="str">
        <f aca="true">IF($A18="","",IFERROR(IF(INDEX('Role Requirements'!$B$5:$P$12,MATCH($C18,'Role Requirements'!$A$5:$A$12,0),1)&lt;&gt;"X","N/A",IF('Training Matrix'!F15="","NOT RECORDED",IF('Training Requirements'!$D$5=0,"CURRENT",IF(EDATE('Training Matrix'!F15,'Training Requirements'!$D$5)&lt;TODAY(),"OVERDUE",IF(EDATE('Training Matrix'!F15,'Training Requirements'!$D$5)&lt;=TODAY()+60,"DUE SOON","CURRENT"))))),"CHECK ROLE"))</f>
        <v/>
      </c>
      <c r="G18" s="24" t="str">
        <f aca="true">IF($A18="","",IFERROR(IF(INDEX('Role Requirements'!$B$5:$P$12,MATCH($C18,'Role Requirements'!$A$5:$A$12,0),2)&lt;&gt;"X","N/A",IF('Training Matrix'!G15="","NOT RECORDED",IF('Training Requirements'!$D$6=0,"CURRENT",IF(EDATE('Training Matrix'!G15,'Training Requirements'!$D$6)&lt;TODAY(),"OVERDUE",IF(EDATE('Training Matrix'!G15,'Training Requirements'!$D$6)&lt;=TODAY()+60,"DUE SOON","CURRENT"))))),"CHECK ROLE"))</f>
        <v/>
      </c>
      <c r="H18" s="24" t="str">
        <f aca="true">IF($A18="","",IFERROR(IF(INDEX('Role Requirements'!$B$5:$P$12,MATCH($C18,'Role Requirements'!$A$5:$A$12,0),3)&lt;&gt;"X","N/A",IF('Training Matrix'!H15="","NOT RECORDED",IF('Training Requirements'!$D$7=0,"CURRENT",IF(EDATE('Training Matrix'!H15,'Training Requirements'!$D$7)&lt;TODAY(),"OVERDUE",IF(EDATE('Training Matrix'!H15,'Training Requirements'!$D$7)&lt;=TODAY()+60,"DUE SOON","CURRENT"))))),"CHECK ROLE"))</f>
        <v/>
      </c>
      <c r="I18" s="24" t="str">
        <f aca="true">IF($A18="","",IFERROR(IF(INDEX('Role Requirements'!$B$5:$P$12,MATCH($C18,'Role Requirements'!$A$5:$A$12,0),4)&lt;&gt;"X","N/A",IF('Training Matrix'!I15="","NOT RECORDED",IF('Training Requirements'!$D$8=0,"CURRENT",IF(EDATE('Training Matrix'!I15,'Training Requirements'!$D$8)&lt;TODAY(),"OVERDUE",IF(EDATE('Training Matrix'!I15,'Training Requirements'!$D$8)&lt;=TODAY()+60,"DUE SOON","CURRENT"))))),"CHECK ROLE"))</f>
        <v/>
      </c>
      <c r="J18" s="24" t="str">
        <f aca="true">IF($A18="","",IFERROR(IF(INDEX('Role Requirements'!$B$5:$P$12,MATCH($C18,'Role Requirements'!$A$5:$A$12,0),5)&lt;&gt;"X","N/A",IF('Training Matrix'!J15="","NOT RECORDED",IF('Training Requirements'!$D$9=0,"CURRENT",IF(EDATE('Training Matrix'!J15,'Training Requirements'!$D$9)&lt;TODAY(),"OVERDUE",IF(EDATE('Training Matrix'!J15,'Training Requirements'!$D$9)&lt;=TODAY()+60,"DUE SOON","CURRENT"))))),"CHECK ROLE"))</f>
        <v/>
      </c>
      <c r="K18" s="24" t="str">
        <f aca="true">IF($A18="","",IFERROR(IF(INDEX('Role Requirements'!$B$5:$P$12,MATCH($C18,'Role Requirements'!$A$5:$A$12,0),6)&lt;&gt;"X","N/A",IF('Training Matrix'!K15="","NOT RECORDED",IF('Training Requirements'!$D$10=0,"CURRENT",IF(EDATE('Training Matrix'!K15,'Training Requirements'!$D$10)&lt;TODAY(),"OVERDUE",IF(EDATE('Training Matrix'!K15,'Training Requirements'!$D$10)&lt;=TODAY()+60,"DUE SOON","CURRENT"))))),"CHECK ROLE"))</f>
        <v/>
      </c>
      <c r="L18" s="24" t="str">
        <f aca="true">IF($A18="","",IFERROR(IF(INDEX('Role Requirements'!$B$5:$P$12,MATCH($C18,'Role Requirements'!$A$5:$A$12,0),7)&lt;&gt;"X","N/A",IF('Training Matrix'!L15="","NOT RECORDED",IF('Training Requirements'!$D$11=0,"CURRENT",IF(EDATE('Training Matrix'!L15,'Training Requirements'!$D$11)&lt;TODAY(),"OVERDUE",IF(EDATE('Training Matrix'!L15,'Training Requirements'!$D$11)&lt;=TODAY()+60,"DUE SOON","CURRENT"))))),"CHECK ROLE"))</f>
        <v/>
      </c>
      <c r="M18" s="24" t="str">
        <f aca="true">IF($A18="","",IFERROR(IF(INDEX('Role Requirements'!$B$5:$P$12,MATCH($C18,'Role Requirements'!$A$5:$A$12,0),8)&lt;&gt;"X","N/A",IF('Training Matrix'!M15="","NOT RECORDED",IF('Training Requirements'!$D$12=0,"CURRENT",IF(EDATE('Training Matrix'!M15,'Training Requirements'!$D$12)&lt;TODAY(),"OVERDUE",IF(EDATE('Training Matrix'!M15,'Training Requirements'!$D$12)&lt;=TODAY()+60,"DUE SOON","CURRENT"))))),"CHECK ROLE"))</f>
        <v/>
      </c>
      <c r="N18" s="24" t="str">
        <f aca="true">IF($A18="","",IFERROR(IF(INDEX('Role Requirements'!$B$5:$P$12,MATCH($C18,'Role Requirements'!$A$5:$A$12,0),9)&lt;&gt;"X","N/A",IF('Training Matrix'!N15="","NOT RECORDED",IF('Training Requirements'!$D$13=0,"CURRENT",IF(EDATE('Training Matrix'!N15,'Training Requirements'!$D$13)&lt;TODAY(),"OVERDUE",IF(EDATE('Training Matrix'!N15,'Training Requirements'!$D$13)&lt;=TODAY()+60,"DUE SOON","CURRENT"))))),"CHECK ROLE"))</f>
        <v/>
      </c>
      <c r="O18" s="24" t="str">
        <f aca="true">IF($A18="","",IFERROR(IF(INDEX('Role Requirements'!$B$5:$P$12,MATCH($C18,'Role Requirements'!$A$5:$A$12,0),10)&lt;&gt;"X","N/A",IF('Training Matrix'!O15="","NOT RECORDED",IF('Training Requirements'!$D$14=0,"CURRENT",IF(EDATE('Training Matrix'!O15,'Training Requirements'!$D$14)&lt;TODAY(),"OVERDUE",IF(EDATE('Training Matrix'!O15,'Training Requirements'!$D$14)&lt;=TODAY()+60,"DUE SOON","CURRENT"))))),"CHECK ROLE"))</f>
        <v/>
      </c>
      <c r="P18" s="24" t="str">
        <f aca="true">IF($A18="","",IFERROR(IF(INDEX('Role Requirements'!$B$5:$P$12,MATCH($C18,'Role Requirements'!$A$5:$A$12,0),11)&lt;&gt;"X","N/A",IF('Training Matrix'!P15="","NOT RECORDED",IF('Training Requirements'!$D$15=0,"CURRENT",IF(EDATE('Training Matrix'!P15,'Training Requirements'!$D$15)&lt;TODAY(),"OVERDUE",IF(EDATE('Training Matrix'!P15,'Training Requirements'!$D$15)&lt;=TODAY()+60,"DUE SOON","CURRENT"))))),"CHECK ROLE"))</f>
        <v/>
      </c>
      <c r="Q18" s="24" t="str">
        <f aca="true">IF($A18="","",IFERROR(IF(INDEX('Role Requirements'!$B$5:$P$12,MATCH($C18,'Role Requirements'!$A$5:$A$12,0),12)&lt;&gt;"X","N/A",IF('Training Matrix'!Q15="","NOT RECORDED",IF('Training Requirements'!$D$16=0,"CURRENT",IF(EDATE('Training Matrix'!Q15,'Training Requirements'!$D$16)&lt;TODAY(),"OVERDUE",IF(EDATE('Training Matrix'!Q15,'Training Requirements'!$D$16)&lt;=TODAY()+60,"DUE SOON","CURRENT"))))),"CHECK ROLE"))</f>
        <v/>
      </c>
      <c r="R18" s="24" t="str">
        <f aca="true">IF($A18="","",IFERROR(IF(INDEX('Role Requirements'!$B$5:$P$12,MATCH($C18,'Role Requirements'!$A$5:$A$12,0),13)&lt;&gt;"X","N/A",IF('Training Matrix'!R15="","NOT RECORDED",IF('Training Requirements'!$D$17=0,"CURRENT",IF(EDATE('Training Matrix'!R15,'Training Requirements'!$D$17)&lt;TODAY(),"OVERDUE",IF(EDATE('Training Matrix'!R15,'Training Requirements'!$D$17)&lt;=TODAY()+60,"DUE SOON","CURRENT"))))),"CHECK ROLE"))</f>
        <v/>
      </c>
      <c r="S18" s="24" t="str">
        <f aca="true">IF($A18="","",IFERROR(IF(INDEX('Role Requirements'!$B$5:$P$12,MATCH($C18,'Role Requirements'!$A$5:$A$12,0),14)&lt;&gt;"X","N/A",IF('Training Matrix'!S15="","NOT RECORDED",IF('Training Requirements'!$D$18=0,"CURRENT",IF(EDATE('Training Matrix'!S15,'Training Requirements'!$D$18)&lt;TODAY(),"OVERDUE",IF(EDATE('Training Matrix'!S15,'Training Requirements'!$D$18)&lt;=TODAY()+60,"DUE SOON","CURRENT"))))),"CHECK ROLE"))</f>
        <v/>
      </c>
      <c r="T18" s="24" t="str">
        <f aca="true">IF($A18="","",IFERROR(IF(INDEX('Role Requirements'!$B$5:$P$12,MATCH($C18,'Role Requirements'!$A$5:$A$12,0),15)&lt;&gt;"X","N/A",IF('Training Matrix'!T15="","NOT RECORDED",IF('Training Requirements'!$D$19=0,"CURRENT",IF(EDATE('Training Matrix'!T15,'Training Requirements'!$D$19)&lt;TODAY(),"OVERDUE",IF(EDATE('Training Matrix'!T15,'Training Requirements'!$D$19)&lt;=TODAY()+60,"DUE SOON","CURRENT"))))),"CHECK ROLE"))</f>
        <v/>
      </c>
    </row>
    <row r="19" customFormat="false" ht="15" hidden="false" customHeight="false" outlineLevel="0" collapsed="false">
      <c r="A19" s="11" t="str">
        <f aca="false">IF('Training Matrix'!A16="","",'Training Matrix'!A16)</f>
        <v/>
      </c>
      <c r="B19" s="11" t="str">
        <f aca="false">IF('Training Matrix'!B16="","",'Training Matrix'!B16)</f>
        <v/>
      </c>
      <c r="C19" s="11" t="str">
        <f aca="false">IF('Training Matrix'!C16="","",'Training Matrix'!C16)</f>
        <v/>
      </c>
      <c r="D19" s="11" t="str">
        <f aca="false">IF('Training Matrix'!D16="","",'Training Matrix'!D16)</f>
        <v/>
      </c>
      <c r="E19" s="11" t="str">
        <f aca="false">IF('Training Matrix'!E16="","",'Training Matrix'!E16)</f>
        <v/>
      </c>
      <c r="F19" s="24" t="str">
        <f aca="true">IF($A19="","",IFERROR(IF(INDEX('Role Requirements'!$B$5:$P$12,MATCH($C19,'Role Requirements'!$A$5:$A$12,0),1)&lt;&gt;"X","N/A",IF('Training Matrix'!F16="","NOT RECORDED",IF('Training Requirements'!$D$5=0,"CURRENT",IF(EDATE('Training Matrix'!F16,'Training Requirements'!$D$5)&lt;TODAY(),"OVERDUE",IF(EDATE('Training Matrix'!F16,'Training Requirements'!$D$5)&lt;=TODAY()+60,"DUE SOON","CURRENT"))))),"CHECK ROLE"))</f>
        <v/>
      </c>
      <c r="G19" s="24" t="str">
        <f aca="true">IF($A19="","",IFERROR(IF(INDEX('Role Requirements'!$B$5:$P$12,MATCH($C19,'Role Requirements'!$A$5:$A$12,0),2)&lt;&gt;"X","N/A",IF('Training Matrix'!G16="","NOT RECORDED",IF('Training Requirements'!$D$6=0,"CURRENT",IF(EDATE('Training Matrix'!G16,'Training Requirements'!$D$6)&lt;TODAY(),"OVERDUE",IF(EDATE('Training Matrix'!G16,'Training Requirements'!$D$6)&lt;=TODAY()+60,"DUE SOON","CURRENT"))))),"CHECK ROLE"))</f>
        <v/>
      </c>
      <c r="H19" s="24" t="str">
        <f aca="true">IF($A19="","",IFERROR(IF(INDEX('Role Requirements'!$B$5:$P$12,MATCH($C19,'Role Requirements'!$A$5:$A$12,0),3)&lt;&gt;"X","N/A",IF('Training Matrix'!H16="","NOT RECORDED",IF('Training Requirements'!$D$7=0,"CURRENT",IF(EDATE('Training Matrix'!H16,'Training Requirements'!$D$7)&lt;TODAY(),"OVERDUE",IF(EDATE('Training Matrix'!H16,'Training Requirements'!$D$7)&lt;=TODAY()+60,"DUE SOON","CURRENT"))))),"CHECK ROLE"))</f>
        <v/>
      </c>
      <c r="I19" s="24" t="str">
        <f aca="true">IF($A19="","",IFERROR(IF(INDEX('Role Requirements'!$B$5:$P$12,MATCH($C19,'Role Requirements'!$A$5:$A$12,0),4)&lt;&gt;"X","N/A",IF('Training Matrix'!I16="","NOT RECORDED",IF('Training Requirements'!$D$8=0,"CURRENT",IF(EDATE('Training Matrix'!I16,'Training Requirements'!$D$8)&lt;TODAY(),"OVERDUE",IF(EDATE('Training Matrix'!I16,'Training Requirements'!$D$8)&lt;=TODAY()+60,"DUE SOON","CURRENT"))))),"CHECK ROLE"))</f>
        <v/>
      </c>
      <c r="J19" s="24" t="str">
        <f aca="true">IF($A19="","",IFERROR(IF(INDEX('Role Requirements'!$B$5:$P$12,MATCH($C19,'Role Requirements'!$A$5:$A$12,0),5)&lt;&gt;"X","N/A",IF('Training Matrix'!J16="","NOT RECORDED",IF('Training Requirements'!$D$9=0,"CURRENT",IF(EDATE('Training Matrix'!J16,'Training Requirements'!$D$9)&lt;TODAY(),"OVERDUE",IF(EDATE('Training Matrix'!J16,'Training Requirements'!$D$9)&lt;=TODAY()+60,"DUE SOON","CURRENT"))))),"CHECK ROLE"))</f>
        <v/>
      </c>
      <c r="K19" s="24" t="str">
        <f aca="true">IF($A19="","",IFERROR(IF(INDEX('Role Requirements'!$B$5:$P$12,MATCH($C19,'Role Requirements'!$A$5:$A$12,0),6)&lt;&gt;"X","N/A",IF('Training Matrix'!K16="","NOT RECORDED",IF('Training Requirements'!$D$10=0,"CURRENT",IF(EDATE('Training Matrix'!K16,'Training Requirements'!$D$10)&lt;TODAY(),"OVERDUE",IF(EDATE('Training Matrix'!K16,'Training Requirements'!$D$10)&lt;=TODAY()+60,"DUE SOON","CURRENT"))))),"CHECK ROLE"))</f>
        <v/>
      </c>
      <c r="L19" s="24" t="str">
        <f aca="true">IF($A19="","",IFERROR(IF(INDEX('Role Requirements'!$B$5:$P$12,MATCH($C19,'Role Requirements'!$A$5:$A$12,0),7)&lt;&gt;"X","N/A",IF('Training Matrix'!L16="","NOT RECORDED",IF('Training Requirements'!$D$11=0,"CURRENT",IF(EDATE('Training Matrix'!L16,'Training Requirements'!$D$11)&lt;TODAY(),"OVERDUE",IF(EDATE('Training Matrix'!L16,'Training Requirements'!$D$11)&lt;=TODAY()+60,"DUE SOON","CURRENT"))))),"CHECK ROLE"))</f>
        <v/>
      </c>
      <c r="M19" s="24" t="str">
        <f aca="true">IF($A19="","",IFERROR(IF(INDEX('Role Requirements'!$B$5:$P$12,MATCH($C19,'Role Requirements'!$A$5:$A$12,0),8)&lt;&gt;"X","N/A",IF('Training Matrix'!M16="","NOT RECORDED",IF('Training Requirements'!$D$12=0,"CURRENT",IF(EDATE('Training Matrix'!M16,'Training Requirements'!$D$12)&lt;TODAY(),"OVERDUE",IF(EDATE('Training Matrix'!M16,'Training Requirements'!$D$12)&lt;=TODAY()+60,"DUE SOON","CURRENT"))))),"CHECK ROLE"))</f>
        <v/>
      </c>
      <c r="N19" s="24" t="str">
        <f aca="true">IF($A19="","",IFERROR(IF(INDEX('Role Requirements'!$B$5:$P$12,MATCH($C19,'Role Requirements'!$A$5:$A$12,0),9)&lt;&gt;"X","N/A",IF('Training Matrix'!N16="","NOT RECORDED",IF('Training Requirements'!$D$13=0,"CURRENT",IF(EDATE('Training Matrix'!N16,'Training Requirements'!$D$13)&lt;TODAY(),"OVERDUE",IF(EDATE('Training Matrix'!N16,'Training Requirements'!$D$13)&lt;=TODAY()+60,"DUE SOON","CURRENT"))))),"CHECK ROLE"))</f>
        <v/>
      </c>
      <c r="O19" s="24" t="str">
        <f aca="true">IF($A19="","",IFERROR(IF(INDEX('Role Requirements'!$B$5:$P$12,MATCH($C19,'Role Requirements'!$A$5:$A$12,0),10)&lt;&gt;"X","N/A",IF('Training Matrix'!O16="","NOT RECORDED",IF('Training Requirements'!$D$14=0,"CURRENT",IF(EDATE('Training Matrix'!O16,'Training Requirements'!$D$14)&lt;TODAY(),"OVERDUE",IF(EDATE('Training Matrix'!O16,'Training Requirements'!$D$14)&lt;=TODAY()+60,"DUE SOON","CURRENT"))))),"CHECK ROLE"))</f>
        <v/>
      </c>
      <c r="P19" s="24" t="str">
        <f aca="true">IF($A19="","",IFERROR(IF(INDEX('Role Requirements'!$B$5:$P$12,MATCH($C19,'Role Requirements'!$A$5:$A$12,0),11)&lt;&gt;"X","N/A",IF('Training Matrix'!P16="","NOT RECORDED",IF('Training Requirements'!$D$15=0,"CURRENT",IF(EDATE('Training Matrix'!P16,'Training Requirements'!$D$15)&lt;TODAY(),"OVERDUE",IF(EDATE('Training Matrix'!P16,'Training Requirements'!$D$15)&lt;=TODAY()+60,"DUE SOON","CURRENT"))))),"CHECK ROLE"))</f>
        <v/>
      </c>
      <c r="Q19" s="24" t="str">
        <f aca="true">IF($A19="","",IFERROR(IF(INDEX('Role Requirements'!$B$5:$P$12,MATCH($C19,'Role Requirements'!$A$5:$A$12,0),12)&lt;&gt;"X","N/A",IF('Training Matrix'!Q16="","NOT RECORDED",IF('Training Requirements'!$D$16=0,"CURRENT",IF(EDATE('Training Matrix'!Q16,'Training Requirements'!$D$16)&lt;TODAY(),"OVERDUE",IF(EDATE('Training Matrix'!Q16,'Training Requirements'!$D$16)&lt;=TODAY()+60,"DUE SOON","CURRENT"))))),"CHECK ROLE"))</f>
        <v/>
      </c>
      <c r="R19" s="24" t="str">
        <f aca="true">IF($A19="","",IFERROR(IF(INDEX('Role Requirements'!$B$5:$P$12,MATCH($C19,'Role Requirements'!$A$5:$A$12,0),13)&lt;&gt;"X","N/A",IF('Training Matrix'!R16="","NOT RECORDED",IF('Training Requirements'!$D$17=0,"CURRENT",IF(EDATE('Training Matrix'!R16,'Training Requirements'!$D$17)&lt;TODAY(),"OVERDUE",IF(EDATE('Training Matrix'!R16,'Training Requirements'!$D$17)&lt;=TODAY()+60,"DUE SOON","CURRENT"))))),"CHECK ROLE"))</f>
        <v/>
      </c>
      <c r="S19" s="24" t="str">
        <f aca="true">IF($A19="","",IFERROR(IF(INDEX('Role Requirements'!$B$5:$P$12,MATCH($C19,'Role Requirements'!$A$5:$A$12,0),14)&lt;&gt;"X","N/A",IF('Training Matrix'!S16="","NOT RECORDED",IF('Training Requirements'!$D$18=0,"CURRENT",IF(EDATE('Training Matrix'!S16,'Training Requirements'!$D$18)&lt;TODAY(),"OVERDUE",IF(EDATE('Training Matrix'!S16,'Training Requirements'!$D$18)&lt;=TODAY()+60,"DUE SOON","CURRENT"))))),"CHECK ROLE"))</f>
        <v/>
      </c>
      <c r="T19" s="24" t="str">
        <f aca="true">IF($A19="","",IFERROR(IF(INDEX('Role Requirements'!$B$5:$P$12,MATCH($C19,'Role Requirements'!$A$5:$A$12,0),15)&lt;&gt;"X","N/A",IF('Training Matrix'!T16="","NOT RECORDED",IF('Training Requirements'!$D$19=0,"CURRENT",IF(EDATE('Training Matrix'!T16,'Training Requirements'!$D$19)&lt;TODAY(),"OVERDUE",IF(EDATE('Training Matrix'!T16,'Training Requirements'!$D$19)&lt;=TODAY()+60,"DUE SOON","CURRENT"))))),"CHECK ROLE"))</f>
        <v/>
      </c>
    </row>
    <row r="20" customFormat="false" ht="15" hidden="false" customHeight="false" outlineLevel="0" collapsed="false">
      <c r="A20" s="11" t="str">
        <f aca="false">IF('Training Matrix'!A17="","",'Training Matrix'!A17)</f>
        <v/>
      </c>
      <c r="B20" s="11" t="str">
        <f aca="false">IF('Training Matrix'!B17="","",'Training Matrix'!B17)</f>
        <v/>
      </c>
      <c r="C20" s="11" t="str">
        <f aca="false">IF('Training Matrix'!C17="","",'Training Matrix'!C17)</f>
        <v/>
      </c>
      <c r="D20" s="11" t="str">
        <f aca="false">IF('Training Matrix'!D17="","",'Training Matrix'!D17)</f>
        <v/>
      </c>
      <c r="E20" s="11" t="str">
        <f aca="false">IF('Training Matrix'!E17="","",'Training Matrix'!E17)</f>
        <v/>
      </c>
      <c r="F20" s="24" t="str">
        <f aca="true">IF($A20="","",IFERROR(IF(INDEX('Role Requirements'!$B$5:$P$12,MATCH($C20,'Role Requirements'!$A$5:$A$12,0),1)&lt;&gt;"X","N/A",IF('Training Matrix'!F17="","NOT RECORDED",IF('Training Requirements'!$D$5=0,"CURRENT",IF(EDATE('Training Matrix'!F17,'Training Requirements'!$D$5)&lt;TODAY(),"OVERDUE",IF(EDATE('Training Matrix'!F17,'Training Requirements'!$D$5)&lt;=TODAY()+60,"DUE SOON","CURRENT"))))),"CHECK ROLE"))</f>
        <v/>
      </c>
      <c r="G20" s="24" t="str">
        <f aca="true">IF($A20="","",IFERROR(IF(INDEX('Role Requirements'!$B$5:$P$12,MATCH($C20,'Role Requirements'!$A$5:$A$12,0),2)&lt;&gt;"X","N/A",IF('Training Matrix'!G17="","NOT RECORDED",IF('Training Requirements'!$D$6=0,"CURRENT",IF(EDATE('Training Matrix'!G17,'Training Requirements'!$D$6)&lt;TODAY(),"OVERDUE",IF(EDATE('Training Matrix'!G17,'Training Requirements'!$D$6)&lt;=TODAY()+60,"DUE SOON","CURRENT"))))),"CHECK ROLE"))</f>
        <v/>
      </c>
      <c r="H20" s="24" t="str">
        <f aca="true">IF($A20="","",IFERROR(IF(INDEX('Role Requirements'!$B$5:$P$12,MATCH($C20,'Role Requirements'!$A$5:$A$12,0),3)&lt;&gt;"X","N/A",IF('Training Matrix'!H17="","NOT RECORDED",IF('Training Requirements'!$D$7=0,"CURRENT",IF(EDATE('Training Matrix'!H17,'Training Requirements'!$D$7)&lt;TODAY(),"OVERDUE",IF(EDATE('Training Matrix'!H17,'Training Requirements'!$D$7)&lt;=TODAY()+60,"DUE SOON","CURRENT"))))),"CHECK ROLE"))</f>
        <v/>
      </c>
      <c r="I20" s="24" t="str">
        <f aca="true">IF($A20="","",IFERROR(IF(INDEX('Role Requirements'!$B$5:$P$12,MATCH($C20,'Role Requirements'!$A$5:$A$12,0),4)&lt;&gt;"X","N/A",IF('Training Matrix'!I17="","NOT RECORDED",IF('Training Requirements'!$D$8=0,"CURRENT",IF(EDATE('Training Matrix'!I17,'Training Requirements'!$D$8)&lt;TODAY(),"OVERDUE",IF(EDATE('Training Matrix'!I17,'Training Requirements'!$D$8)&lt;=TODAY()+60,"DUE SOON","CURRENT"))))),"CHECK ROLE"))</f>
        <v/>
      </c>
      <c r="J20" s="24" t="str">
        <f aca="true">IF($A20="","",IFERROR(IF(INDEX('Role Requirements'!$B$5:$P$12,MATCH($C20,'Role Requirements'!$A$5:$A$12,0),5)&lt;&gt;"X","N/A",IF('Training Matrix'!J17="","NOT RECORDED",IF('Training Requirements'!$D$9=0,"CURRENT",IF(EDATE('Training Matrix'!J17,'Training Requirements'!$D$9)&lt;TODAY(),"OVERDUE",IF(EDATE('Training Matrix'!J17,'Training Requirements'!$D$9)&lt;=TODAY()+60,"DUE SOON","CURRENT"))))),"CHECK ROLE"))</f>
        <v/>
      </c>
      <c r="K20" s="24" t="str">
        <f aca="true">IF($A20="","",IFERROR(IF(INDEX('Role Requirements'!$B$5:$P$12,MATCH($C20,'Role Requirements'!$A$5:$A$12,0),6)&lt;&gt;"X","N/A",IF('Training Matrix'!K17="","NOT RECORDED",IF('Training Requirements'!$D$10=0,"CURRENT",IF(EDATE('Training Matrix'!K17,'Training Requirements'!$D$10)&lt;TODAY(),"OVERDUE",IF(EDATE('Training Matrix'!K17,'Training Requirements'!$D$10)&lt;=TODAY()+60,"DUE SOON","CURRENT"))))),"CHECK ROLE"))</f>
        <v/>
      </c>
      <c r="L20" s="24" t="str">
        <f aca="true">IF($A20="","",IFERROR(IF(INDEX('Role Requirements'!$B$5:$P$12,MATCH($C20,'Role Requirements'!$A$5:$A$12,0),7)&lt;&gt;"X","N/A",IF('Training Matrix'!L17="","NOT RECORDED",IF('Training Requirements'!$D$11=0,"CURRENT",IF(EDATE('Training Matrix'!L17,'Training Requirements'!$D$11)&lt;TODAY(),"OVERDUE",IF(EDATE('Training Matrix'!L17,'Training Requirements'!$D$11)&lt;=TODAY()+60,"DUE SOON","CURRENT"))))),"CHECK ROLE"))</f>
        <v/>
      </c>
      <c r="M20" s="24" t="str">
        <f aca="true">IF($A20="","",IFERROR(IF(INDEX('Role Requirements'!$B$5:$P$12,MATCH($C20,'Role Requirements'!$A$5:$A$12,0),8)&lt;&gt;"X","N/A",IF('Training Matrix'!M17="","NOT RECORDED",IF('Training Requirements'!$D$12=0,"CURRENT",IF(EDATE('Training Matrix'!M17,'Training Requirements'!$D$12)&lt;TODAY(),"OVERDUE",IF(EDATE('Training Matrix'!M17,'Training Requirements'!$D$12)&lt;=TODAY()+60,"DUE SOON","CURRENT"))))),"CHECK ROLE"))</f>
        <v/>
      </c>
      <c r="N20" s="24" t="str">
        <f aca="true">IF($A20="","",IFERROR(IF(INDEX('Role Requirements'!$B$5:$P$12,MATCH($C20,'Role Requirements'!$A$5:$A$12,0),9)&lt;&gt;"X","N/A",IF('Training Matrix'!N17="","NOT RECORDED",IF('Training Requirements'!$D$13=0,"CURRENT",IF(EDATE('Training Matrix'!N17,'Training Requirements'!$D$13)&lt;TODAY(),"OVERDUE",IF(EDATE('Training Matrix'!N17,'Training Requirements'!$D$13)&lt;=TODAY()+60,"DUE SOON","CURRENT"))))),"CHECK ROLE"))</f>
        <v/>
      </c>
      <c r="O20" s="24" t="str">
        <f aca="true">IF($A20="","",IFERROR(IF(INDEX('Role Requirements'!$B$5:$P$12,MATCH($C20,'Role Requirements'!$A$5:$A$12,0),10)&lt;&gt;"X","N/A",IF('Training Matrix'!O17="","NOT RECORDED",IF('Training Requirements'!$D$14=0,"CURRENT",IF(EDATE('Training Matrix'!O17,'Training Requirements'!$D$14)&lt;TODAY(),"OVERDUE",IF(EDATE('Training Matrix'!O17,'Training Requirements'!$D$14)&lt;=TODAY()+60,"DUE SOON","CURRENT"))))),"CHECK ROLE"))</f>
        <v/>
      </c>
      <c r="P20" s="24" t="str">
        <f aca="true">IF($A20="","",IFERROR(IF(INDEX('Role Requirements'!$B$5:$P$12,MATCH($C20,'Role Requirements'!$A$5:$A$12,0),11)&lt;&gt;"X","N/A",IF('Training Matrix'!P17="","NOT RECORDED",IF('Training Requirements'!$D$15=0,"CURRENT",IF(EDATE('Training Matrix'!P17,'Training Requirements'!$D$15)&lt;TODAY(),"OVERDUE",IF(EDATE('Training Matrix'!P17,'Training Requirements'!$D$15)&lt;=TODAY()+60,"DUE SOON","CURRENT"))))),"CHECK ROLE"))</f>
        <v/>
      </c>
      <c r="Q20" s="24" t="str">
        <f aca="true">IF($A20="","",IFERROR(IF(INDEX('Role Requirements'!$B$5:$P$12,MATCH($C20,'Role Requirements'!$A$5:$A$12,0),12)&lt;&gt;"X","N/A",IF('Training Matrix'!Q17="","NOT RECORDED",IF('Training Requirements'!$D$16=0,"CURRENT",IF(EDATE('Training Matrix'!Q17,'Training Requirements'!$D$16)&lt;TODAY(),"OVERDUE",IF(EDATE('Training Matrix'!Q17,'Training Requirements'!$D$16)&lt;=TODAY()+60,"DUE SOON","CURRENT"))))),"CHECK ROLE"))</f>
        <v/>
      </c>
      <c r="R20" s="24" t="str">
        <f aca="true">IF($A20="","",IFERROR(IF(INDEX('Role Requirements'!$B$5:$P$12,MATCH($C20,'Role Requirements'!$A$5:$A$12,0),13)&lt;&gt;"X","N/A",IF('Training Matrix'!R17="","NOT RECORDED",IF('Training Requirements'!$D$17=0,"CURRENT",IF(EDATE('Training Matrix'!R17,'Training Requirements'!$D$17)&lt;TODAY(),"OVERDUE",IF(EDATE('Training Matrix'!R17,'Training Requirements'!$D$17)&lt;=TODAY()+60,"DUE SOON","CURRENT"))))),"CHECK ROLE"))</f>
        <v/>
      </c>
      <c r="S20" s="24" t="str">
        <f aca="true">IF($A20="","",IFERROR(IF(INDEX('Role Requirements'!$B$5:$P$12,MATCH($C20,'Role Requirements'!$A$5:$A$12,0),14)&lt;&gt;"X","N/A",IF('Training Matrix'!S17="","NOT RECORDED",IF('Training Requirements'!$D$18=0,"CURRENT",IF(EDATE('Training Matrix'!S17,'Training Requirements'!$D$18)&lt;TODAY(),"OVERDUE",IF(EDATE('Training Matrix'!S17,'Training Requirements'!$D$18)&lt;=TODAY()+60,"DUE SOON","CURRENT"))))),"CHECK ROLE"))</f>
        <v/>
      </c>
      <c r="T20" s="24" t="str">
        <f aca="true">IF($A20="","",IFERROR(IF(INDEX('Role Requirements'!$B$5:$P$12,MATCH($C20,'Role Requirements'!$A$5:$A$12,0),15)&lt;&gt;"X","N/A",IF('Training Matrix'!T17="","NOT RECORDED",IF('Training Requirements'!$D$19=0,"CURRENT",IF(EDATE('Training Matrix'!T17,'Training Requirements'!$D$19)&lt;TODAY(),"OVERDUE",IF(EDATE('Training Matrix'!T17,'Training Requirements'!$D$19)&lt;=TODAY()+60,"DUE SOON","CURRENT"))))),"CHECK ROLE"))</f>
        <v/>
      </c>
    </row>
    <row r="21" customFormat="false" ht="15" hidden="false" customHeight="false" outlineLevel="0" collapsed="false">
      <c r="A21" s="11" t="str">
        <f aca="false">IF('Training Matrix'!A18="","",'Training Matrix'!A18)</f>
        <v/>
      </c>
      <c r="B21" s="11" t="str">
        <f aca="false">IF('Training Matrix'!B18="","",'Training Matrix'!B18)</f>
        <v/>
      </c>
      <c r="C21" s="11" t="str">
        <f aca="false">IF('Training Matrix'!C18="","",'Training Matrix'!C18)</f>
        <v/>
      </c>
      <c r="D21" s="11" t="str">
        <f aca="false">IF('Training Matrix'!D18="","",'Training Matrix'!D18)</f>
        <v/>
      </c>
      <c r="E21" s="11" t="str">
        <f aca="false">IF('Training Matrix'!E18="","",'Training Matrix'!E18)</f>
        <v/>
      </c>
      <c r="F21" s="24" t="str">
        <f aca="true">IF($A21="","",IFERROR(IF(INDEX('Role Requirements'!$B$5:$P$12,MATCH($C21,'Role Requirements'!$A$5:$A$12,0),1)&lt;&gt;"X","N/A",IF('Training Matrix'!F18="","NOT RECORDED",IF('Training Requirements'!$D$5=0,"CURRENT",IF(EDATE('Training Matrix'!F18,'Training Requirements'!$D$5)&lt;TODAY(),"OVERDUE",IF(EDATE('Training Matrix'!F18,'Training Requirements'!$D$5)&lt;=TODAY()+60,"DUE SOON","CURRENT"))))),"CHECK ROLE"))</f>
        <v/>
      </c>
      <c r="G21" s="24" t="str">
        <f aca="true">IF($A21="","",IFERROR(IF(INDEX('Role Requirements'!$B$5:$P$12,MATCH($C21,'Role Requirements'!$A$5:$A$12,0),2)&lt;&gt;"X","N/A",IF('Training Matrix'!G18="","NOT RECORDED",IF('Training Requirements'!$D$6=0,"CURRENT",IF(EDATE('Training Matrix'!G18,'Training Requirements'!$D$6)&lt;TODAY(),"OVERDUE",IF(EDATE('Training Matrix'!G18,'Training Requirements'!$D$6)&lt;=TODAY()+60,"DUE SOON","CURRENT"))))),"CHECK ROLE"))</f>
        <v/>
      </c>
      <c r="H21" s="24" t="str">
        <f aca="true">IF($A21="","",IFERROR(IF(INDEX('Role Requirements'!$B$5:$P$12,MATCH($C21,'Role Requirements'!$A$5:$A$12,0),3)&lt;&gt;"X","N/A",IF('Training Matrix'!H18="","NOT RECORDED",IF('Training Requirements'!$D$7=0,"CURRENT",IF(EDATE('Training Matrix'!H18,'Training Requirements'!$D$7)&lt;TODAY(),"OVERDUE",IF(EDATE('Training Matrix'!H18,'Training Requirements'!$D$7)&lt;=TODAY()+60,"DUE SOON","CURRENT"))))),"CHECK ROLE"))</f>
        <v/>
      </c>
      <c r="I21" s="24" t="str">
        <f aca="true">IF($A21="","",IFERROR(IF(INDEX('Role Requirements'!$B$5:$P$12,MATCH($C21,'Role Requirements'!$A$5:$A$12,0),4)&lt;&gt;"X","N/A",IF('Training Matrix'!I18="","NOT RECORDED",IF('Training Requirements'!$D$8=0,"CURRENT",IF(EDATE('Training Matrix'!I18,'Training Requirements'!$D$8)&lt;TODAY(),"OVERDUE",IF(EDATE('Training Matrix'!I18,'Training Requirements'!$D$8)&lt;=TODAY()+60,"DUE SOON","CURRENT"))))),"CHECK ROLE"))</f>
        <v/>
      </c>
      <c r="J21" s="24" t="str">
        <f aca="true">IF($A21="","",IFERROR(IF(INDEX('Role Requirements'!$B$5:$P$12,MATCH($C21,'Role Requirements'!$A$5:$A$12,0),5)&lt;&gt;"X","N/A",IF('Training Matrix'!J18="","NOT RECORDED",IF('Training Requirements'!$D$9=0,"CURRENT",IF(EDATE('Training Matrix'!J18,'Training Requirements'!$D$9)&lt;TODAY(),"OVERDUE",IF(EDATE('Training Matrix'!J18,'Training Requirements'!$D$9)&lt;=TODAY()+60,"DUE SOON","CURRENT"))))),"CHECK ROLE"))</f>
        <v/>
      </c>
      <c r="K21" s="24" t="str">
        <f aca="true">IF($A21="","",IFERROR(IF(INDEX('Role Requirements'!$B$5:$P$12,MATCH($C21,'Role Requirements'!$A$5:$A$12,0),6)&lt;&gt;"X","N/A",IF('Training Matrix'!K18="","NOT RECORDED",IF('Training Requirements'!$D$10=0,"CURRENT",IF(EDATE('Training Matrix'!K18,'Training Requirements'!$D$10)&lt;TODAY(),"OVERDUE",IF(EDATE('Training Matrix'!K18,'Training Requirements'!$D$10)&lt;=TODAY()+60,"DUE SOON","CURRENT"))))),"CHECK ROLE"))</f>
        <v/>
      </c>
      <c r="L21" s="24" t="str">
        <f aca="true">IF($A21="","",IFERROR(IF(INDEX('Role Requirements'!$B$5:$P$12,MATCH($C21,'Role Requirements'!$A$5:$A$12,0),7)&lt;&gt;"X","N/A",IF('Training Matrix'!L18="","NOT RECORDED",IF('Training Requirements'!$D$11=0,"CURRENT",IF(EDATE('Training Matrix'!L18,'Training Requirements'!$D$11)&lt;TODAY(),"OVERDUE",IF(EDATE('Training Matrix'!L18,'Training Requirements'!$D$11)&lt;=TODAY()+60,"DUE SOON","CURRENT"))))),"CHECK ROLE"))</f>
        <v/>
      </c>
      <c r="M21" s="24" t="str">
        <f aca="true">IF($A21="","",IFERROR(IF(INDEX('Role Requirements'!$B$5:$P$12,MATCH($C21,'Role Requirements'!$A$5:$A$12,0),8)&lt;&gt;"X","N/A",IF('Training Matrix'!M18="","NOT RECORDED",IF('Training Requirements'!$D$12=0,"CURRENT",IF(EDATE('Training Matrix'!M18,'Training Requirements'!$D$12)&lt;TODAY(),"OVERDUE",IF(EDATE('Training Matrix'!M18,'Training Requirements'!$D$12)&lt;=TODAY()+60,"DUE SOON","CURRENT"))))),"CHECK ROLE"))</f>
        <v/>
      </c>
      <c r="N21" s="24" t="str">
        <f aca="true">IF($A21="","",IFERROR(IF(INDEX('Role Requirements'!$B$5:$P$12,MATCH($C21,'Role Requirements'!$A$5:$A$12,0),9)&lt;&gt;"X","N/A",IF('Training Matrix'!N18="","NOT RECORDED",IF('Training Requirements'!$D$13=0,"CURRENT",IF(EDATE('Training Matrix'!N18,'Training Requirements'!$D$13)&lt;TODAY(),"OVERDUE",IF(EDATE('Training Matrix'!N18,'Training Requirements'!$D$13)&lt;=TODAY()+60,"DUE SOON","CURRENT"))))),"CHECK ROLE"))</f>
        <v/>
      </c>
      <c r="O21" s="24" t="str">
        <f aca="true">IF($A21="","",IFERROR(IF(INDEX('Role Requirements'!$B$5:$P$12,MATCH($C21,'Role Requirements'!$A$5:$A$12,0),10)&lt;&gt;"X","N/A",IF('Training Matrix'!O18="","NOT RECORDED",IF('Training Requirements'!$D$14=0,"CURRENT",IF(EDATE('Training Matrix'!O18,'Training Requirements'!$D$14)&lt;TODAY(),"OVERDUE",IF(EDATE('Training Matrix'!O18,'Training Requirements'!$D$14)&lt;=TODAY()+60,"DUE SOON","CURRENT"))))),"CHECK ROLE"))</f>
        <v/>
      </c>
      <c r="P21" s="24" t="str">
        <f aca="true">IF($A21="","",IFERROR(IF(INDEX('Role Requirements'!$B$5:$P$12,MATCH($C21,'Role Requirements'!$A$5:$A$12,0),11)&lt;&gt;"X","N/A",IF('Training Matrix'!P18="","NOT RECORDED",IF('Training Requirements'!$D$15=0,"CURRENT",IF(EDATE('Training Matrix'!P18,'Training Requirements'!$D$15)&lt;TODAY(),"OVERDUE",IF(EDATE('Training Matrix'!P18,'Training Requirements'!$D$15)&lt;=TODAY()+60,"DUE SOON","CURRENT"))))),"CHECK ROLE"))</f>
        <v/>
      </c>
      <c r="Q21" s="24" t="str">
        <f aca="true">IF($A21="","",IFERROR(IF(INDEX('Role Requirements'!$B$5:$P$12,MATCH($C21,'Role Requirements'!$A$5:$A$12,0),12)&lt;&gt;"X","N/A",IF('Training Matrix'!Q18="","NOT RECORDED",IF('Training Requirements'!$D$16=0,"CURRENT",IF(EDATE('Training Matrix'!Q18,'Training Requirements'!$D$16)&lt;TODAY(),"OVERDUE",IF(EDATE('Training Matrix'!Q18,'Training Requirements'!$D$16)&lt;=TODAY()+60,"DUE SOON","CURRENT"))))),"CHECK ROLE"))</f>
        <v/>
      </c>
      <c r="R21" s="24" t="str">
        <f aca="true">IF($A21="","",IFERROR(IF(INDEX('Role Requirements'!$B$5:$P$12,MATCH($C21,'Role Requirements'!$A$5:$A$12,0),13)&lt;&gt;"X","N/A",IF('Training Matrix'!R18="","NOT RECORDED",IF('Training Requirements'!$D$17=0,"CURRENT",IF(EDATE('Training Matrix'!R18,'Training Requirements'!$D$17)&lt;TODAY(),"OVERDUE",IF(EDATE('Training Matrix'!R18,'Training Requirements'!$D$17)&lt;=TODAY()+60,"DUE SOON","CURRENT"))))),"CHECK ROLE"))</f>
        <v/>
      </c>
      <c r="S21" s="24" t="str">
        <f aca="true">IF($A21="","",IFERROR(IF(INDEX('Role Requirements'!$B$5:$P$12,MATCH($C21,'Role Requirements'!$A$5:$A$12,0),14)&lt;&gt;"X","N/A",IF('Training Matrix'!S18="","NOT RECORDED",IF('Training Requirements'!$D$18=0,"CURRENT",IF(EDATE('Training Matrix'!S18,'Training Requirements'!$D$18)&lt;TODAY(),"OVERDUE",IF(EDATE('Training Matrix'!S18,'Training Requirements'!$D$18)&lt;=TODAY()+60,"DUE SOON","CURRENT"))))),"CHECK ROLE"))</f>
        <v/>
      </c>
      <c r="T21" s="24" t="str">
        <f aca="true">IF($A21="","",IFERROR(IF(INDEX('Role Requirements'!$B$5:$P$12,MATCH($C21,'Role Requirements'!$A$5:$A$12,0),15)&lt;&gt;"X","N/A",IF('Training Matrix'!T18="","NOT RECORDED",IF('Training Requirements'!$D$19=0,"CURRENT",IF(EDATE('Training Matrix'!T18,'Training Requirements'!$D$19)&lt;TODAY(),"OVERDUE",IF(EDATE('Training Matrix'!T18,'Training Requirements'!$D$19)&lt;=TODAY()+60,"DUE SOON","CURRENT"))))),"CHECK ROLE"))</f>
        <v/>
      </c>
    </row>
    <row r="22" customFormat="false" ht="15" hidden="false" customHeight="false" outlineLevel="0" collapsed="false">
      <c r="A22" s="11" t="str">
        <f aca="false">IF('Training Matrix'!A19="","",'Training Matrix'!A19)</f>
        <v/>
      </c>
      <c r="B22" s="11" t="str">
        <f aca="false">IF('Training Matrix'!B19="","",'Training Matrix'!B19)</f>
        <v/>
      </c>
      <c r="C22" s="11" t="str">
        <f aca="false">IF('Training Matrix'!C19="","",'Training Matrix'!C19)</f>
        <v/>
      </c>
      <c r="D22" s="11" t="str">
        <f aca="false">IF('Training Matrix'!D19="","",'Training Matrix'!D19)</f>
        <v/>
      </c>
      <c r="E22" s="11" t="str">
        <f aca="false">IF('Training Matrix'!E19="","",'Training Matrix'!E19)</f>
        <v/>
      </c>
      <c r="F22" s="24" t="str">
        <f aca="true">IF($A22="","",IFERROR(IF(INDEX('Role Requirements'!$B$5:$P$12,MATCH($C22,'Role Requirements'!$A$5:$A$12,0),1)&lt;&gt;"X","N/A",IF('Training Matrix'!F19="","NOT RECORDED",IF('Training Requirements'!$D$5=0,"CURRENT",IF(EDATE('Training Matrix'!F19,'Training Requirements'!$D$5)&lt;TODAY(),"OVERDUE",IF(EDATE('Training Matrix'!F19,'Training Requirements'!$D$5)&lt;=TODAY()+60,"DUE SOON","CURRENT"))))),"CHECK ROLE"))</f>
        <v/>
      </c>
      <c r="G22" s="24" t="str">
        <f aca="true">IF($A22="","",IFERROR(IF(INDEX('Role Requirements'!$B$5:$P$12,MATCH($C22,'Role Requirements'!$A$5:$A$12,0),2)&lt;&gt;"X","N/A",IF('Training Matrix'!G19="","NOT RECORDED",IF('Training Requirements'!$D$6=0,"CURRENT",IF(EDATE('Training Matrix'!G19,'Training Requirements'!$D$6)&lt;TODAY(),"OVERDUE",IF(EDATE('Training Matrix'!G19,'Training Requirements'!$D$6)&lt;=TODAY()+60,"DUE SOON","CURRENT"))))),"CHECK ROLE"))</f>
        <v/>
      </c>
      <c r="H22" s="24" t="str">
        <f aca="true">IF($A22="","",IFERROR(IF(INDEX('Role Requirements'!$B$5:$P$12,MATCH($C22,'Role Requirements'!$A$5:$A$12,0),3)&lt;&gt;"X","N/A",IF('Training Matrix'!H19="","NOT RECORDED",IF('Training Requirements'!$D$7=0,"CURRENT",IF(EDATE('Training Matrix'!H19,'Training Requirements'!$D$7)&lt;TODAY(),"OVERDUE",IF(EDATE('Training Matrix'!H19,'Training Requirements'!$D$7)&lt;=TODAY()+60,"DUE SOON","CURRENT"))))),"CHECK ROLE"))</f>
        <v/>
      </c>
      <c r="I22" s="24" t="str">
        <f aca="true">IF($A22="","",IFERROR(IF(INDEX('Role Requirements'!$B$5:$P$12,MATCH($C22,'Role Requirements'!$A$5:$A$12,0),4)&lt;&gt;"X","N/A",IF('Training Matrix'!I19="","NOT RECORDED",IF('Training Requirements'!$D$8=0,"CURRENT",IF(EDATE('Training Matrix'!I19,'Training Requirements'!$D$8)&lt;TODAY(),"OVERDUE",IF(EDATE('Training Matrix'!I19,'Training Requirements'!$D$8)&lt;=TODAY()+60,"DUE SOON","CURRENT"))))),"CHECK ROLE"))</f>
        <v/>
      </c>
      <c r="J22" s="24" t="str">
        <f aca="true">IF($A22="","",IFERROR(IF(INDEX('Role Requirements'!$B$5:$P$12,MATCH($C22,'Role Requirements'!$A$5:$A$12,0),5)&lt;&gt;"X","N/A",IF('Training Matrix'!J19="","NOT RECORDED",IF('Training Requirements'!$D$9=0,"CURRENT",IF(EDATE('Training Matrix'!J19,'Training Requirements'!$D$9)&lt;TODAY(),"OVERDUE",IF(EDATE('Training Matrix'!J19,'Training Requirements'!$D$9)&lt;=TODAY()+60,"DUE SOON","CURRENT"))))),"CHECK ROLE"))</f>
        <v/>
      </c>
      <c r="K22" s="24" t="str">
        <f aca="true">IF($A22="","",IFERROR(IF(INDEX('Role Requirements'!$B$5:$P$12,MATCH($C22,'Role Requirements'!$A$5:$A$12,0),6)&lt;&gt;"X","N/A",IF('Training Matrix'!K19="","NOT RECORDED",IF('Training Requirements'!$D$10=0,"CURRENT",IF(EDATE('Training Matrix'!K19,'Training Requirements'!$D$10)&lt;TODAY(),"OVERDUE",IF(EDATE('Training Matrix'!K19,'Training Requirements'!$D$10)&lt;=TODAY()+60,"DUE SOON","CURRENT"))))),"CHECK ROLE"))</f>
        <v/>
      </c>
      <c r="L22" s="24" t="str">
        <f aca="true">IF($A22="","",IFERROR(IF(INDEX('Role Requirements'!$B$5:$P$12,MATCH($C22,'Role Requirements'!$A$5:$A$12,0),7)&lt;&gt;"X","N/A",IF('Training Matrix'!L19="","NOT RECORDED",IF('Training Requirements'!$D$11=0,"CURRENT",IF(EDATE('Training Matrix'!L19,'Training Requirements'!$D$11)&lt;TODAY(),"OVERDUE",IF(EDATE('Training Matrix'!L19,'Training Requirements'!$D$11)&lt;=TODAY()+60,"DUE SOON","CURRENT"))))),"CHECK ROLE"))</f>
        <v/>
      </c>
      <c r="M22" s="24" t="str">
        <f aca="true">IF($A22="","",IFERROR(IF(INDEX('Role Requirements'!$B$5:$P$12,MATCH($C22,'Role Requirements'!$A$5:$A$12,0),8)&lt;&gt;"X","N/A",IF('Training Matrix'!M19="","NOT RECORDED",IF('Training Requirements'!$D$12=0,"CURRENT",IF(EDATE('Training Matrix'!M19,'Training Requirements'!$D$12)&lt;TODAY(),"OVERDUE",IF(EDATE('Training Matrix'!M19,'Training Requirements'!$D$12)&lt;=TODAY()+60,"DUE SOON","CURRENT"))))),"CHECK ROLE"))</f>
        <v/>
      </c>
      <c r="N22" s="24" t="str">
        <f aca="true">IF($A22="","",IFERROR(IF(INDEX('Role Requirements'!$B$5:$P$12,MATCH($C22,'Role Requirements'!$A$5:$A$12,0),9)&lt;&gt;"X","N/A",IF('Training Matrix'!N19="","NOT RECORDED",IF('Training Requirements'!$D$13=0,"CURRENT",IF(EDATE('Training Matrix'!N19,'Training Requirements'!$D$13)&lt;TODAY(),"OVERDUE",IF(EDATE('Training Matrix'!N19,'Training Requirements'!$D$13)&lt;=TODAY()+60,"DUE SOON","CURRENT"))))),"CHECK ROLE"))</f>
        <v/>
      </c>
      <c r="O22" s="24" t="str">
        <f aca="true">IF($A22="","",IFERROR(IF(INDEX('Role Requirements'!$B$5:$P$12,MATCH($C22,'Role Requirements'!$A$5:$A$12,0),10)&lt;&gt;"X","N/A",IF('Training Matrix'!O19="","NOT RECORDED",IF('Training Requirements'!$D$14=0,"CURRENT",IF(EDATE('Training Matrix'!O19,'Training Requirements'!$D$14)&lt;TODAY(),"OVERDUE",IF(EDATE('Training Matrix'!O19,'Training Requirements'!$D$14)&lt;=TODAY()+60,"DUE SOON","CURRENT"))))),"CHECK ROLE"))</f>
        <v/>
      </c>
      <c r="P22" s="24" t="str">
        <f aca="true">IF($A22="","",IFERROR(IF(INDEX('Role Requirements'!$B$5:$P$12,MATCH($C22,'Role Requirements'!$A$5:$A$12,0),11)&lt;&gt;"X","N/A",IF('Training Matrix'!P19="","NOT RECORDED",IF('Training Requirements'!$D$15=0,"CURRENT",IF(EDATE('Training Matrix'!P19,'Training Requirements'!$D$15)&lt;TODAY(),"OVERDUE",IF(EDATE('Training Matrix'!P19,'Training Requirements'!$D$15)&lt;=TODAY()+60,"DUE SOON","CURRENT"))))),"CHECK ROLE"))</f>
        <v/>
      </c>
      <c r="Q22" s="24" t="str">
        <f aca="true">IF($A22="","",IFERROR(IF(INDEX('Role Requirements'!$B$5:$P$12,MATCH($C22,'Role Requirements'!$A$5:$A$12,0),12)&lt;&gt;"X","N/A",IF('Training Matrix'!Q19="","NOT RECORDED",IF('Training Requirements'!$D$16=0,"CURRENT",IF(EDATE('Training Matrix'!Q19,'Training Requirements'!$D$16)&lt;TODAY(),"OVERDUE",IF(EDATE('Training Matrix'!Q19,'Training Requirements'!$D$16)&lt;=TODAY()+60,"DUE SOON","CURRENT"))))),"CHECK ROLE"))</f>
        <v/>
      </c>
      <c r="R22" s="24" t="str">
        <f aca="true">IF($A22="","",IFERROR(IF(INDEX('Role Requirements'!$B$5:$P$12,MATCH($C22,'Role Requirements'!$A$5:$A$12,0),13)&lt;&gt;"X","N/A",IF('Training Matrix'!R19="","NOT RECORDED",IF('Training Requirements'!$D$17=0,"CURRENT",IF(EDATE('Training Matrix'!R19,'Training Requirements'!$D$17)&lt;TODAY(),"OVERDUE",IF(EDATE('Training Matrix'!R19,'Training Requirements'!$D$17)&lt;=TODAY()+60,"DUE SOON","CURRENT"))))),"CHECK ROLE"))</f>
        <v/>
      </c>
      <c r="S22" s="24" t="str">
        <f aca="true">IF($A22="","",IFERROR(IF(INDEX('Role Requirements'!$B$5:$P$12,MATCH($C22,'Role Requirements'!$A$5:$A$12,0),14)&lt;&gt;"X","N/A",IF('Training Matrix'!S19="","NOT RECORDED",IF('Training Requirements'!$D$18=0,"CURRENT",IF(EDATE('Training Matrix'!S19,'Training Requirements'!$D$18)&lt;TODAY(),"OVERDUE",IF(EDATE('Training Matrix'!S19,'Training Requirements'!$D$18)&lt;=TODAY()+60,"DUE SOON","CURRENT"))))),"CHECK ROLE"))</f>
        <v/>
      </c>
      <c r="T22" s="24" t="str">
        <f aca="true">IF($A22="","",IFERROR(IF(INDEX('Role Requirements'!$B$5:$P$12,MATCH($C22,'Role Requirements'!$A$5:$A$12,0),15)&lt;&gt;"X","N/A",IF('Training Matrix'!T19="","NOT RECORDED",IF('Training Requirements'!$D$19=0,"CURRENT",IF(EDATE('Training Matrix'!T19,'Training Requirements'!$D$19)&lt;TODAY(),"OVERDUE",IF(EDATE('Training Matrix'!T19,'Training Requirements'!$D$19)&lt;=TODAY()+60,"DUE SOON","CURRENT"))))),"CHECK ROLE"))</f>
        <v/>
      </c>
    </row>
    <row r="23" customFormat="false" ht="15" hidden="false" customHeight="false" outlineLevel="0" collapsed="false">
      <c r="A23" s="11" t="str">
        <f aca="false">IF('Training Matrix'!A20="","",'Training Matrix'!A20)</f>
        <v/>
      </c>
      <c r="B23" s="11" t="str">
        <f aca="false">IF('Training Matrix'!B20="","",'Training Matrix'!B20)</f>
        <v/>
      </c>
      <c r="C23" s="11" t="str">
        <f aca="false">IF('Training Matrix'!C20="","",'Training Matrix'!C20)</f>
        <v/>
      </c>
      <c r="D23" s="11" t="str">
        <f aca="false">IF('Training Matrix'!D20="","",'Training Matrix'!D20)</f>
        <v/>
      </c>
      <c r="E23" s="11" t="str">
        <f aca="false">IF('Training Matrix'!E20="","",'Training Matrix'!E20)</f>
        <v/>
      </c>
      <c r="F23" s="24" t="str">
        <f aca="true">IF($A23="","",IFERROR(IF(INDEX('Role Requirements'!$B$5:$P$12,MATCH($C23,'Role Requirements'!$A$5:$A$12,0),1)&lt;&gt;"X","N/A",IF('Training Matrix'!F20="","NOT RECORDED",IF('Training Requirements'!$D$5=0,"CURRENT",IF(EDATE('Training Matrix'!F20,'Training Requirements'!$D$5)&lt;TODAY(),"OVERDUE",IF(EDATE('Training Matrix'!F20,'Training Requirements'!$D$5)&lt;=TODAY()+60,"DUE SOON","CURRENT"))))),"CHECK ROLE"))</f>
        <v/>
      </c>
      <c r="G23" s="24" t="str">
        <f aca="true">IF($A23="","",IFERROR(IF(INDEX('Role Requirements'!$B$5:$P$12,MATCH($C23,'Role Requirements'!$A$5:$A$12,0),2)&lt;&gt;"X","N/A",IF('Training Matrix'!G20="","NOT RECORDED",IF('Training Requirements'!$D$6=0,"CURRENT",IF(EDATE('Training Matrix'!G20,'Training Requirements'!$D$6)&lt;TODAY(),"OVERDUE",IF(EDATE('Training Matrix'!G20,'Training Requirements'!$D$6)&lt;=TODAY()+60,"DUE SOON","CURRENT"))))),"CHECK ROLE"))</f>
        <v/>
      </c>
      <c r="H23" s="24" t="str">
        <f aca="true">IF($A23="","",IFERROR(IF(INDEX('Role Requirements'!$B$5:$P$12,MATCH($C23,'Role Requirements'!$A$5:$A$12,0),3)&lt;&gt;"X","N/A",IF('Training Matrix'!H20="","NOT RECORDED",IF('Training Requirements'!$D$7=0,"CURRENT",IF(EDATE('Training Matrix'!H20,'Training Requirements'!$D$7)&lt;TODAY(),"OVERDUE",IF(EDATE('Training Matrix'!H20,'Training Requirements'!$D$7)&lt;=TODAY()+60,"DUE SOON","CURRENT"))))),"CHECK ROLE"))</f>
        <v/>
      </c>
      <c r="I23" s="24" t="str">
        <f aca="true">IF($A23="","",IFERROR(IF(INDEX('Role Requirements'!$B$5:$P$12,MATCH($C23,'Role Requirements'!$A$5:$A$12,0),4)&lt;&gt;"X","N/A",IF('Training Matrix'!I20="","NOT RECORDED",IF('Training Requirements'!$D$8=0,"CURRENT",IF(EDATE('Training Matrix'!I20,'Training Requirements'!$D$8)&lt;TODAY(),"OVERDUE",IF(EDATE('Training Matrix'!I20,'Training Requirements'!$D$8)&lt;=TODAY()+60,"DUE SOON","CURRENT"))))),"CHECK ROLE"))</f>
        <v/>
      </c>
      <c r="J23" s="24" t="str">
        <f aca="true">IF($A23="","",IFERROR(IF(INDEX('Role Requirements'!$B$5:$P$12,MATCH($C23,'Role Requirements'!$A$5:$A$12,0),5)&lt;&gt;"X","N/A",IF('Training Matrix'!J20="","NOT RECORDED",IF('Training Requirements'!$D$9=0,"CURRENT",IF(EDATE('Training Matrix'!J20,'Training Requirements'!$D$9)&lt;TODAY(),"OVERDUE",IF(EDATE('Training Matrix'!J20,'Training Requirements'!$D$9)&lt;=TODAY()+60,"DUE SOON","CURRENT"))))),"CHECK ROLE"))</f>
        <v/>
      </c>
      <c r="K23" s="24" t="str">
        <f aca="true">IF($A23="","",IFERROR(IF(INDEX('Role Requirements'!$B$5:$P$12,MATCH($C23,'Role Requirements'!$A$5:$A$12,0),6)&lt;&gt;"X","N/A",IF('Training Matrix'!K20="","NOT RECORDED",IF('Training Requirements'!$D$10=0,"CURRENT",IF(EDATE('Training Matrix'!K20,'Training Requirements'!$D$10)&lt;TODAY(),"OVERDUE",IF(EDATE('Training Matrix'!K20,'Training Requirements'!$D$10)&lt;=TODAY()+60,"DUE SOON","CURRENT"))))),"CHECK ROLE"))</f>
        <v/>
      </c>
      <c r="L23" s="24" t="str">
        <f aca="true">IF($A23="","",IFERROR(IF(INDEX('Role Requirements'!$B$5:$P$12,MATCH($C23,'Role Requirements'!$A$5:$A$12,0),7)&lt;&gt;"X","N/A",IF('Training Matrix'!L20="","NOT RECORDED",IF('Training Requirements'!$D$11=0,"CURRENT",IF(EDATE('Training Matrix'!L20,'Training Requirements'!$D$11)&lt;TODAY(),"OVERDUE",IF(EDATE('Training Matrix'!L20,'Training Requirements'!$D$11)&lt;=TODAY()+60,"DUE SOON","CURRENT"))))),"CHECK ROLE"))</f>
        <v/>
      </c>
      <c r="M23" s="24" t="str">
        <f aca="true">IF($A23="","",IFERROR(IF(INDEX('Role Requirements'!$B$5:$P$12,MATCH($C23,'Role Requirements'!$A$5:$A$12,0),8)&lt;&gt;"X","N/A",IF('Training Matrix'!M20="","NOT RECORDED",IF('Training Requirements'!$D$12=0,"CURRENT",IF(EDATE('Training Matrix'!M20,'Training Requirements'!$D$12)&lt;TODAY(),"OVERDUE",IF(EDATE('Training Matrix'!M20,'Training Requirements'!$D$12)&lt;=TODAY()+60,"DUE SOON","CURRENT"))))),"CHECK ROLE"))</f>
        <v/>
      </c>
      <c r="N23" s="24" t="str">
        <f aca="true">IF($A23="","",IFERROR(IF(INDEX('Role Requirements'!$B$5:$P$12,MATCH($C23,'Role Requirements'!$A$5:$A$12,0),9)&lt;&gt;"X","N/A",IF('Training Matrix'!N20="","NOT RECORDED",IF('Training Requirements'!$D$13=0,"CURRENT",IF(EDATE('Training Matrix'!N20,'Training Requirements'!$D$13)&lt;TODAY(),"OVERDUE",IF(EDATE('Training Matrix'!N20,'Training Requirements'!$D$13)&lt;=TODAY()+60,"DUE SOON","CURRENT"))))),"CHECK ROLE"))</f>
        <v/>
      </c>
      <c r="O23" s="24" t="str">
        <f aca="true">IF($A23="","",IFERROR(IF(INDEX('Role Requirements'!$B$5:$P$12,MATCH($C23,'Role Requirements'!$A$5:$A$12,0),10)&lt;&gt;"X","N/A",IF('Training Matrix'!O20="","NOT RECORDED",IF('Training Requirements'!$D$14=0,"CURRENT",IF(EDATE('Training Matrix'!O20,'Training Requirements'!$D$14)&lt;TODAY(),"OVERDUE",IF(EDATE('Training Matrix'!O20,'Training Requirements'!$D$14)&lt;=TODAY()+60,"DUE SOON","CURRENT"))))),"CHECK ROLE"))</f>
        <v/>
      </c>
      <c r="P23" s="24" t="str">
        <f aca="true">IF($A23="","",IFERROR(IF(INDEX('Role Requirements'!$B$5:$P$12,MATCH($C23,'Role Requirements'!$A$5:$A$12,0),11)&lt;&gt;"X","N/A",IF('Training Matrix'!P20="","NOT RECORDED",IF('Training Requirements'!$D$15=0,"CURRENT",IF(EDATE('Training Matrix'!P20,'Training Requirements'!$D$15)&lt;TODAY(),"OVERDUE",IF(EDATE('Training Matrix'!P20,'Training Requirements'!$D$15)&lt;=TODAY()+60,"DUE SOON","CURRENT"))))),"CHECK ROLE"))</f>
        <v/>
      </c>
      <c r="Q23" s="24" t="str">
        <f aca="true">IF($A23="","",IFERROR(IF(INDEX('Role Requirements'!$B$5:$P$12,MATCH($C23,'Role Requirements'!$A$5:$A$12,0),12)&lt;&gt;"X","N/A",IF('Training Matrix'!Q20="","NOT RECORDED",IF('Training Requirements'!$D$16=0,"CURRENT",IF(EDATE('Training Matrix'!Q20,'Training Requirements'!$D$16)&lt;TODAY(),"OVERDUE",IF(EDATE('Training Matrix'!Q20,'Training Requirements'!$D$16)&lt;=TODAY()+60,"DUE SOON","CURRENT"))))),"CHECK ROLE"))</f>
        <v/>
      </c>
      <c r="R23" s="24" t="str">
        <f aca="true">IF($A23="","",IFERROR(IF(INDEX('Role Requirements'!$B$5:$P$12,MATCH($C23,'Role Requirements'!$A$5:$A$12,0),13)&lt;&gt;"X","N/A",IF('Training Matrix'!R20="","NOT RECORDED",IF('Training Requirements'!$D$17=0,"CURRENT",IF(EDATE('Training Matrix'!R20,'Training Requirements'!$D$17)&lt;TODAY(),"OVERDUE",IF(EDATE('Training Matrix'!R20,'Training Requirements'!$D$17)&lt;=TODAY()+60,"DUE SOON","CURRENT"))))),"CHECK ROLE"))</f>
        <v/>
      </c>
      <c r="S23" s="24" t="str">
        <f aca="true">IF($A23="","",IFERROR(IF(INDEX('Role Requirements'!$B$5:$P$12,MATCH($C23,'Role Requirements'!$A$5:$A$12,0),14)&lt;&gt;"X","N/A",IF('Training Matrix'!S20="","NOT RECORDED",IF('Training Requirements'!$D$18=0,"CURRENT",IF(EDATE('Training Matrix'!S20,'Training Requirements'!$D$18)&lt;TODAY(),"OVERDUE",IF(EDATE('Training Matrix'!S20,'Training Requirements'!$D$18)&lt;=TODAY()+60,"DUE SOON","CURRENT"))))),"CHECK ROLE"))</f>
        <v/>
      </c>
      <c r="T23" s="24" t="str">
        <f aca="true">IF($A23="","",IFERROR(IF(INDEX('Role Requirements'!$B$5:$P$12,MATCH($C23,'Role Requirements'!$A$5:$A$12,0),15)&lt;&gt;"X","N/A",IF('Training Matrix'!T20="","NOT RECORDED",IF('Training Requirements'!$D$19=0,"CURRENT",IF(EDATE('Training Matrix'!T20,'Training Requirements'!$D$19)&lt;TODAY(),"OVERDUE",IF(EDATE('Training Matrix'!T20,'Training Requirements'!$D$19)&lt;=TODAY()+60,"DUE SOON","CURRENT"))))),"CHECK ROLE"))</f>
        <v/>
      </c>
    </row>
    <row r="24" customFormat="false" ht="15" hidden="false" customHeight="false" outlineLevel="0" collapsed="false">
      <c r="A24" s="11" t="str">
        <f aca="false">IF('Training Matrix'!A21="","",'Training Matrix'!A21)</f>
        <v/>
      </c>
      <c r="B24" s="11" t="str">
        <f aca="false">IF('Training Matrix'!B21="","",'Training Matrix'!B21)</f>
        <v/>
      </c>
      <c r="C24" s="11" t="str">
        <f aca="false">IF('Training Matrix'!C21="","",'Training Matrix'!C21)</f>
        <v/>
      </c>
      <c r="D24" s="11" t="str">
        <f aca="false">IF('Training Matrix'!D21="","",'Training Matrix'!D21)</f>
        <v/>
      </c>
      <c r="E24" s="11" t="str">
        <f aca="false">IF('Training Matrix'!E21="","",'Training Matrix'!E21)</f>
        <v/>
      </c>
      <c r="F24" s="24" t="str">
        <f aca="true">IF($A24="","",IFERROR(IF(INDEX('Role Requirements'!$B$5:$P$12,MATCH($C24,'Role Requirements'!$A$5:$A$12,0),1)&lt;&gt;"X","N/A",IF('Training Matrix'!F21="","NOT RECORDED",IF('Training Requirements'!$D$5=0,"CURRENT",IF(EDATE('Training Matrix'!F21,'Training Requirements'!$D$5)&lt;TODAY(),"OVERDUE",IF(EDATE('Training Matrix'!F21,'Training Requirements'!$D$5)&lt;=TODAY()+60,"DUE SOON","CURRENT"))))),"CHECK ROLE"))</f>
        <v/>
      </c>
      <c r="G24" s="24" t="str">
        <f aca="true">IF($A24="","",IFERROR(IF(INDEX('Role Requirements'!$B$5:$P$12,MATCH($C24,'Role Requirements'!$A$5:$A$12,0),2)&lt;&gt;"X","N/A",IF('Training Matrix'!G21="","NOT RECORDED",IF('Training Requirements'!$D$6=0,"CURRENT",IF(EDATE('Training Matrix'!G21,'Training Requirements'!$D$6)&lt;TODAY(),"OVERDUE",IF(EDATE('Training Matrix'!G21,'Training Requirements'!$D$6)&lt;=TODAY()+60,"DUE SOON","CURRENT"))))),"CHECK ROLE"))</f>
        <v/>
      </c>
      <c r="H24" s="24" t="str">
        <f aca="true">IF($A24="","",IFERROR(IF(INDEX('Role Requirements'!$B$5:$P$12,MATCH($C24,'Role Requirements'!$A$5:$A$12,0),3)&lt;&gt;"X","N/A",IF('Training Matrix'!H21="","NOT RECORDED",IF('Training Requirements'!$D$7=0,"CURRENT",IF(EDATE('Training Matrix'!H21,'Training Requirements'!$D$7)&lt;TODAY(),"OVERDUE",IF(EDATE('Training Matrix'!H21,'Training Requirements'!$D$7)&lt;=TODAY()+60,"DUE SOON","CURRENT"))))),"CHECK ROLE"))</f>
        <v/>
      </c>
      <c r="I24" s="24" t="str">
        <f aca="true">IF($A24="","",IFERROR(IF(INDEX('Role Requirements'!$B$5:$P$12,MATCH($C24,'Role Requirements'!$A$5:$A$12,0),4)&lt;&gt;"X","N/A",IF('Training Matrix'!I21="","NOT RECORDED",IF('Training Requirements'!$D$8=0,"CURRENT",IF(EDATE('Training Matrix'!I21,'Training Requirements'!$D$8)&lt;TODAY(),"OVERDUE",IF(EDATE('Training Matrix'!I21,'Training Requirements'!$D$8)&lt;=TODAY()+60,"DUE SOON","CURRENT"))))),"CHECK ROLE"))</f>
        <v/>
      </c>
      <c r="J24" s="24" t="str">
        <f aca="true">IF($A24="","",IFERROR(IF(INDEX('Role Requirements'!$B$5:$P$12,MATCH($C24,'Role Requirements'!$A$5:$A$12,0),5)&lt;&gt;"X","N/A",IF('Training Matrix'!J21="","NOT RECORDED",IF('Training Requirements'!$D$9=0,"CURRENT",IF(EDATE('Training Matrix'!J21,'Training Requirements'!$D$9)&lt;TODAY(),"OVERDUE",IF(EDATE('Training Matrix'!J21,'Training Requirements'!$D$9)&lt;=TODAY()+60,"DUE SOON","CURRENT"))))),"CHECK ROLE"))</f>
        <v/>
      </c>
      <c r="K24" s="24" t="str">
        <f aca="true">IF($A24="","",IFERROR(IF(INDEX('Role Requirements'!$B$5:$P$12,MATCH($C24,'Role Requirements'!$A$5:$A$12,0),6)&lt;&gt;"X","N/A",IF('Training Matrix'!K21="","NOT RECORDED",IF('Training Requirements'!$D$10=0,"CURRENT",IF(EDATE('Training Matrix'!K21,'Training Requirements'!$D$10)&lt;TODAY(),"OVERDUE",IF(EDATE('Training Matrix'!K21,'Training Requirements'!$D$10)&lt;=TODAY()+60,"DUE SOON","CURRENT"))))),"CHECK ROLE"))</f>
        <v/>
      </c>
      <c r="L24" s="24" t="str">
        <f aca="true">IF($A24="","",IFERROR(IF(INDEX('Role Requirements'!$B$5:$P$12,MATCH($C24,'Role Requirements'!$A$5:$A$12,0),7)&lt;&gt;"X","N/A",IF('Training Matrix'!L21="","NOT RECORDED",IF('Training Requirements'!$D$11=0,"CURRENT",IF(EDATE('Training Matrix'!L21,'Training Requirements'!$D$11)&lt;TODAY(),"OVERDUE",IF(EDATE('Training Matrix'!L21,'Training Requirements'!$D$11)&lt;=TODAY()+60,"DUE SOON","CURRENT"))))),"CHECK ROLE"))</f>
        <v/>
      </c>
      <c r="M24" s="24" t="str">
        <f aca="true">IF($A24="","",IFERROR(IF(INDEX('Role Requirements'!$B$5:$P$12,MATCH($C24,'Role Requirements'!$A$5:$A$12,0),8)&lt;&gt;"X","N/A",IF('Training Matrix'!M21="","NOT RECORDED",IF('Training Requirements'!$D$12=0,"CURRENT",IF(EDATE('Training Matrix'!M21,'Training Requirements'!$D$12)&lt;TODAY(),"OVERDUE",IF(EDATE('Training Matrix'!M21,'Training Requirements'!$D$12)&lt;=TODAY()+60,"DUE SOON","CURRENT"))))),"CHECK ROLE"))</f>
        <v/>
      </c>
      <c r="N24" s="24" t="str">
        <f aca="true">IF($A24="","",IFERROR(IF(INDEX('Role Requirements'!$B$5:$P$12,MATCH($C24,'Role Requirements'!$A$5:$A$12,0),9)&lt;&gt;"X","N/A",IF('Training Matrix'!N21="","NOT RECORDED",IF('Training Requirements'!$D$13=0,"CURRENT",IF(EDATE('Training Matrix'!N21,'Training Requirements'!$D$13)&lt;TODAY(),"OVERDUE",IF(EDATE('Training Matrix'!N21,'Training Requirements'!$D$13)&lt;=TODAY()+60,"DUE SOON","CURRENT"))))),"CHECK ROLE"))</f>
        <v/>
      </c>
      <c r="O24" s="24" t="str">
        <f aca="true">IF($A24="","",IFERROR(IF(INDEX('Role Requirements'!$B$5:$P$12,MATCH($C24,'Role Requirements'!$A$5:$A$12,0),10)&lt;&gt;"X","N/A",IF('Training Matrix'!O21="","NOT RECORDED",IF('Training Requirements'!$D$14=0,"CURRENT",IF(EDATE('Training Matrix'!O21,'Training Requirements'!$D$14)&lt;TODAY(),"OVERDUE",IF(EDATE('Training Matrix'!O21,'Training Requirements'!$D$14)&lt;=TODAY()+60,"DUE SOON","CURRENT"))))),"CHECK ROLE"))</f>
        <v/>
      </c>
      <c r="P24" s="24" t="str">
        <f aca="true">IF($A24="","",IFERROR(IF(INDEX('Role Requirements'!$B$5:$P$12,MATCH($C24,'Role Requirements'!$A$5:$A$12,0),11)&lt;&gt;"X","N/A",IF('Training Matrix'!P21="","NOT RECORDED",IF('Training Requirements'!$D$15=0,"CURRENT",IF(EDATE('Training Matrix'!P21,'Training Requirements'!$D$15)&lt;TODAY(),"OVERDUE",IF(EDATE('Training Matrix'!P21,'Training Requirements'!$D$15)&lt;=TODAY()+60,"DUE SOON","CURRENT"))))),"CHECK ROLE"))</f>
        <v/>
      </c>
      <c r="Q24" s="24" t="str">
        <f aca="true">IF($A24="","",IFERROR(IF(INDEX('Role Requirements'!$B$5:$P$12,MATCH($C24,'Role Requirements'!$A$5:$A$12,0),12)&lt;&gt;"X","N/A",IF('Training Matrix'!Q21="","NOT RECORDED",IF('Training Requirements'!$D$16=0,"CURRENT",IF(EDATE('Training Matrix'!Q21,'Training Requirements'!$D$16)&lt;TODAY(),"OVERDUE",IF(EDATE('Training Matrix'!Q21,'Training Requirements'!$D$16)&lt;=TODAY()+60,"DUE SOON","CURRENT"))))),"CHECK ROLE"))</f>
        <v/>
      </c>
      <c r="R24" s="24" t="str">
        <f aca="true">IF($A24="","",IFERROR(IF(INDEX('Role Requirements'!$B$5:$P$12,MATCH($C24,'Role Requirements'!$A$5:$A$12,0),13)&lt;&gt;"X","N/A",IF('Training Matrix'!R21="","NOT RECORDED",IF('Training Requirements'!$D$17=0,"CURRENT",IF(EDATE('Training Matrix'!R21,'Training Requirements'!$D$17)&lt;TODAY(),"OVERDUE",IF(EDATE('Training Matrix'!R21,'Training Requirements'!$D$17)&lt;=TODAY()+60,"DUE SOON","CURRENT"))))),"CHECK ROLE"))</f>
        <v/>
      </c>
      <c r="S24" s="24" t="str">
        <f aca="true">IF($A24="","",IFERROR(IF(INDEX('Role Requirements'!$B$5:$P$12,MATCH($C24,'Role Requirements'!$A$5:$A$12,0),14)&lt;&gt;"X","N/A",IF('Training Matrix'!S21="","NOT RECORDED",IF('Training Requirements'!$D$18=0,"CURRENT",IF(EDATE('Training Matrix'!S21,'Training Requirements'!$D$18)&lt;TODAY(),"OVERDUE",IF(EDATE('Training Matrix'!S21,'Training Requirements'!$D$18)&lt;=TODAY()+60,"DUE SOON","CURRENT"))))),"CHECK ROLE"))</f>
        <v/>
      </c>
      <c r="T24" s="24" t="str">
        <f aca="true">IF($A24="","",IFERROR(IF(INDEX('Role Requirements'!$B$5:$P$12,MATCH($C24,'Role Requirements'!$A$5:$A$12,0),15)&lt;&gt;"X","N/A",IF('Training Matrix'!T21="","NOT RECORDED",IF('Training Requirements'!$D$19=0,"CURRENT",IF(EDATE('Training Matrix'!T21,'Training Requirements'!$D$19)&lt;TODAY(),"OVERDUE",IF(EDATE('Training Matrix'!T21,'Training Requirements'!$D$19)&lt;=TODAY()+60,"DUE SOON","CURRENT"))))),"CHECK ROLE"))</f>
        <v/>
      </c>
    </row>
    <row r="25" customFormat="false" ht="15" hidden="false" customHeight="false" outlineLevel="0" collapsed="false">
      <c r="A25" s="11" t="str">
        <f aca="false">IF('Training Matrix'!A22="","",'Training Matrix'!A22)</f>
        <v/>
      </c>
      <c r="B25" s="11" t="str">
        <f aca="false">IF('Training Matrix'!B22="","",'Training Matrix'!B22)</f>
        <v/>
      </c>
      <c r="C25" s="11" t="str">
        <f aca="false">IF('Training Matrix'!C22="","",'Training Matrix'!C22)</f>
        <v/>
      </c>
      <c r="D25" s="11" t="str">
        <f aca="false">IF('Training Matrix'!D22="","",'Training Matrix'!D22)</f>
        <v/>
      </c>
      <c r="E25" s="11" t="str">
        <f aca="false">IF('Training Matrix'!E22="","",'Training Matrix'!E22)</f>
        <v/>
      </c>
      <c r="F25" s="24" t="str">
        <f aca="true">IF($A25="","",IFERROR(IF(INDEX('Role Requirements'!$B$5:$P$12,MATCH($C25,'Role Requirements'!$A$5:$A$12,0),1)&lt;&gt;"X","N/A",IF('Training Matrix'!F22="","NOT RECORDED",IF('Training Requirements'!$D$5=0,"CURRENT",IF(EDATE('Training Matrix'!F22,'Training Requirements'!$D$5)&lt;TODAY(),"OVERDUE",IF(EDATE('Training Matrix'!F22,'Training Requirements'!$D$5)&lt;=TODAY()+60,"DUE SOON","CURRENT"))))),"CHECK ROLE"))</f>
        <v/>
      </c>
      <c r="G25" s="24" t="str">
        <f aca="true">IF($A25="","",IFERROR(IF(INDEX('Role Requirements'!$B$5:$P$12,MATCH($C25,'Role Requirements'!$A$5:$A$12,0),2)&lt;&gt;"X","N/A",IF('Training Matrix'!G22="","NOT RECORDED",IF('Training Requirements'!$D$6=0,"CURRENT",IF(EDATE('Training Matrix'!G22,'Training Requirements'!$D$6)&lt;TODAY(),"OVERDUE",IF(EDATE('Training Matrix'!G22,'Training Requirements'!$D$6)&lt;=TODAY()+60,"DUE SOON","CURRENT"))))),"CHECK ROLE"))</f>
        <v/>
      </c>
      <c r="H25" s="24" t="str">
        <f aca="true">IF($A25="","",IFERROR(IF(INDEX('Role Requirements'!$B$5:$P$12,MATCH($C25,'Role Requirements'!$A$5:$A$12,0),3)&lt;&gt;"X","N/A",IF('Training Matrix'!H22="","NOT RECORDED",IF('Training Requirements'!$D$7=0,"CURRENT",IF(EDATE('Training Matrix'!H22,'Training Requirements'!$D$7)&lt;TODAY(),"OVERDUE",IF(EDATE('Training Matrix'!H22,'Training Requirements'!$D$7)&lt;=TODAY()+60,"DUE SOON","CURRENT"))))),"CHECK ROLE"))</f>
        <v/>
      </c>
      <c r="I25" s="24" t="str">
        <f aca="true">IF($A25="","",IFERROR(IF(INDEX('Role Requirements'!$B$5:$P$12,MATCH($C25,'Role Requirements'!$A$5:$A$12,0),4)&lt;&gt;"X","N/A",IF('Training Matrix'!I22="","NOT RECORDED",IF('Training Requirements'!$D$8=0,"CURRENT",IF(EDATE('Training Matrix'!I22,'Training Requirements'!$D$8)&lt;TODAY(),"OVERDUE",IF(EDATE('Training Matrix'!I22,'Training Requirements'!$D$8)&lt;=TODAY()+60,"DUE SOON","CURRENT"))))),"CHECK ROLE"))</f>
        <v/>
      </c>
      <c r="J25" s="24" t="str">
        <f aca="true">IF($A25="","",IFERROR(IF(INDEX('Role Requirements'!$B$5:$P$12,MATCH($C25,'Role Requirements'!$A$5:$A$12,0),5)&lt;&gt;"X","N/A",IF('Training Matrix'!J22="","NOT RECORDED",IF('Training Requirements'!$D$9=0,"CURRENT",IF(EDATE('Training Matrix'!J22,'Training Requirements'!$D$9)&lt;TODAY(),"OVERDUE",IF(EDATE('Training Matrix'!J22,'Training Requirements'!$D$9)&lt;=TODAY()+60,"DUE SOON","CURRENT"))))),"CHECK ROLE"))</f>
        <v/>
      </c>
      <c r="K25" s="24" t="str">
        <f aca="true">IF($A25="","",IFERROR(IF(INDEX('Role Requirements'!$B$5:$P$12,MATCH($C25,'Role Requirements'!$A$5:$A$12,0),6)&lt;&gt;"X","N/A",IF('Training Matrix'!K22="","NOT RECORDED",IF('Training Requirements'!$D$10=0,"CURRENT",IF(EDATE('Training Matrix'!K22,'Training Requirements'!$D$10)&lt;TODAY(),"OVERDUE",IF(EDATE('Training Matrix'!K22,'Training Requirements'!$D$10)&lt;=TODAY()+60,"DUE SOON","CURRENT"))))),"CHECK ROLE"))</f>
        <v/>
      </c>
      <c r="L25" s="24" t="str">
        <f aca="true">IF($A25="","",IFERROR(IF(INDEX('Role Requirements'!$B$5:$P$12,MATCH($C25,'Role Requirements'!$A$5:$A$12,0),7)&lt;&gt;"X","N/A",IF('Training Matrix'!L22="","NOT RECORDED",IF('Training Requirements'!$D$11=0,"CURRENT",IF(EDATE('Training Matrix'!L22,'Training Requirements'!$D$11)&lt;TODAY(),"OVERDUE",IF(EDATE('Training Matrix'!L22,'Training Requirements'!$D$11)&lt;=TODAY()+60,"DUE SOON","CURRENT"))))),"CHECK ROLE"))</f>
        <v/>
      </c>
      <c r="M25" s="24" t="str">
        <f aca="true">IF($A25="","",IFERROR(IF(INDEX('Role Requirements'!$B$5:$P$12,MATCH($C25,'Role Requirements'!$A$5:$A$12,0),8)&lt;&gt;"X","N/A",IF('Training Matrix'!M22="","NOT RECORDED",IF('Training Requirements'!$D$12=0,"CURRENT",IF(EDATE('Training Matrix'!M22,'Training Requirements'!$D$12)&lt;TODAY(),"OVERDUE",IF(EDATE('Training Matrix'!M22,'Training Requirements'!$D$12)&lt;=TODAY()+60,"DUE SOON","CURRENT"))))),"CHECK ROLE"))</f>
        <v/>
      </c>
      <c r="N25" s="24" t="str">
        <f aca="true">IF($A25="","",IFERROR(IF(INDEX('Role Requirements'!$B$5:$P$12,MATCH($C25,'Role Requirements'!$A$5:$A$12,0),9)&lt;&gt;"X","N/A",IF('Training Matrix'!N22="","NOT RECORDED",IF('Training Requirements'!$D$13=0,"CURRENT",IF(EDATE('Training Matrix'!N22,'Training Requirements'!$D$13)&lt;TODAY(),"OVERDUE",IF(EDATE('Training Matrix'!N22,'Training Requirements'!$D$13)&lt;=TODAY()+60,"DUE SOON","CURRENT"))))),"CHECK ROLE"))</f>
        <v/>
      </c>
      <c r="O25" s="24" t="str">
        <f aca="true">IF($A25="","",IFERROR(IF(INDEX('Role Requirements'!$B$5:$P$12,MATCH($C25,'Role Requirements'!$A$5:$A$12,0),10)&lt;&gt;"X","N/A",IF('Training Matrix'!O22="","NOT RECORDED",IF('Training Requirements'!$D$14=0,"CURRENT",IF(EDATE('Training Matrix'!O22,'Training Requirements'!$D$14)&lt;TODAY(),"OVERDUE",IF(EDATE('Training Matrix'!O22,'Training Requirements'!$D$14)&lt;=TODAY()+60,"DUE SOON","CURRENT"))))),"CHECK ROLE"))</f>
        <v/>
      </c>
      <c r="P25" s="24" t="str">
        <f aca="true">IF($A25="","",IFERROR(IF(INDEX('Role Requirements'!$B$5:$P$12,MATCH($C25,'Role Requirements'!$A$5:$A$12,0),11)&lt;&gt;"X","N/A",IF('Training Matrix'!P22="","NOT RECORDED",IF('Training Requirements'!$D$15=0,"CURRENT",IF(EDATE('Training Matrix'!P22,'Training Requirements'!$D$15)&lt;TODAY(),"OVERDUE",IF(EDATE('Training Matrix'!P22,'Training Requirements'!$D$15)&lt;=TODAY()+60,"DUE SOON","CURRENT"))))),"CHECK ROLE"))</f>
        <v/>
      </c>
      <c r="Q25" s="24" t="str">
        <f aca="true">IF($A25="","",IFERROR(IF(INDEX('Role Requirements'!$B$5:$P$12,MATCH($C25,'Role Requirements'!$A$5:$A$12,0),12)&lt;&gt;"X","N/A",IF('Training Matrix'!Q22="","NOT RECORDED",IF('Training Requirements'!$D$16=0,"CURRENT",IF(EDATE('Training Matrix'!Q22,'Training Requirements'!$D$16)&lt;TODAY(),"OVERDUE",IF(EDATE('Training Matrix'!Q22,'Training Requirements'!$D$16)&lt;=TODAY()+60,"DUE SOON","CURRENT"))))),"CHECK ROLE"))</f>
        <v/>
      </c>
      <c r="R25" s="24" t="str">
        <f aca="true">IF($A25="","",IFERROR(IF(INDEX('Role Requirements'!$B$5:$P$12,MATCH($C25,'Role Requirements'!$A$5:$A$12,0),13)&lt;&gt;"X","N/A",IF('Training Matrix'!R22="","NOT RECORDED",IF('Training Requirements'!$D$17=0,"CURRENT",IF(EDATE('Training Matrix'!R22,'Training Requirements'!$D$17)&lt;TODAY(),"OVERDUE",IF(EDATE('Training Matrix'!R22,'Training Requirements'!$D$17)&lt;=TODAY()+60,"DUE SOON","CURRENT"))))),"CHECK ROLE"))</f>
        <v/>
      </c>
      <c r="S25" s="24" t="str">
        <f aca="true">IF($A25="","",IFERROR(IF(INDEX('Role Requirements'!$B$5:$P$12,MATCH($C25,'Role Requirements'!$A$5:$A$12,0),14)&lt;&gt;"X","N/A",IF('Training Matrix'!S22="","NOT RECORDED",IF('Training Requirements'!$D$18=0,"CURRENT",IF(EDATE('Training Matrix'!S22,'Training Requirements'!$D$18)&lt;TODAY(),"OVERDUE",IF(EDATE('Training Matrix'!S22,'Training Requirements'!$D$18)&lt;=TODAY()+60,"DUE SOON","CURRENT"))))),"CHECK ROLE"))</f>
        <v/>
      </c>
      <c r="T25" s="24" t="str">
        <f aca="true">IF($A25="","",IFERROR(IF(INDEX('Role Requirements'!$B$5:$P$12,MATCH($C25,'Role Requirements'!$A$5:$A$12,0),15)&lt;&gt;"X","N/A",IF('Training Matrix'!T22="","NOT RECORDED",IF('Training Requirements'!$D$19=0,"CURRENT",IF(EDATE('Training Matrix'!T22,'Training Requirements'!$D$19)&lt;TODAY(),"OVERDUE",IF(EDATE('Training Matrix'!T22,'Training Requirements'!$D$19)&lt;=TODAY()+60,"DUE SOON","CURRENT"))))),"CHECK ROLE"))</f>
        <v/>
      </c>
    </row>
    <row r="26" customFormat="false" ht="15" hidden="false" customHeight="false" outlineLevel="0" collapsed="false">
      <c r="A26" s="11" t="str">
        <f aca="false">IF('Training Matrix'!A23="","",'Training Matrix'!A23)</f>
        <v/>
      </c>
      <c r="B26" s="11" t="str">
        <f aca="false">IF('Training Matrix'!B23="","",'Training Matrix'!B23)</f>
        <v/>
      </c>
      <c r="C26" s="11" t="str">
        <f aca="false">IF('Training Matrix'!C23="","",'Training Matrix'!C23)</f>
        <v/>
      </c>
      <c r="D26" s="11" t="str">
        <f aca="false">IF('Training Matrix'!D23="","",'Training Matrix'!D23)</f>
        <v/>
      </c>
      <c r="E26" s="11" t="str">
        <f aca="false">IF('Training Matrix'!E23="","",'Training Matrix'!E23)</f>
        <v/>
      </c>
      <c r="F26" s="24" t="str">
        <f aca="true">IF($A26="","",IFERROR(IF(INDEX('Role Requirements'!$B$5:$P$12,MATCH($C26,'Role Requirements'!$A$5:$A$12,0),1)&lt;&gt;"X","N/A",IF('Training Matrix'!F23="","NOT RECORDED",IF('Training Requirements'!$D$5=0,"CURRENT",IF(EDATE('Training Matrix'!F23,'Training Requirements'!$D$5)&lt;TODAY(),"OVERDUE",IF(EDATE('Training Matrix'!F23,'Training Requirements'!$D$5)&lt;=TODAY()+60,"DUE SOON","CURRENT"))))),"CHECK ROLE"))</f>
        <v/>
      </c>
      <c r="G26" s="24" t="str">
        <f aca="true">IF($A26="","",IFERROR(IF(INDEX('Role Requirements'!$B$5:$P$12,MATCH($C26,'Role Requirements'!$A$5:$A$12,0),2)&lt;&gt;"X","N/A",IF('Training Matrix'!G23="","NOT RECORDED",IF('Training Requirements'!$D$6=0,"CURRENT",IF(EDATE('Training Matrix'!G23,'Training Requirements'!$D$6)&lt;TODAY(),"OVERDUE",IF(EDATE('Training Matrix'!G23,'Training Requirements'!$D$6)&lt;=TODAY()+60,"DUE SOON","CURRENT"))))),"CHECK ROLE"))</f>
        <v/>
      </c>
      <c r="H26" s="24" t="str">
        <f aca="true">IF($A26="","",IFERROR(IF(INDEX('Role Requirements'!$B$5:$P$12,MATCH($C26,'Role Requirements'!$A$5:$A$12,0),3)&lt;&gt;"X","N/A",IF('Training Matrix'!H23="","NOT RECORDED",IF('Training Requirements'!$D$7=0,"CURRENT",IF(EDATE('Training Matrix'!H23,'Training Requirements'!$D$7)&lt;TODAY(),"OVERDUE",IF(EDATE('Training Matrix'!H23,'Training Requirements'!$D$7)&lt;=TODAY()+60,"DUE SOON","CURRENT"))))),"CHECK ROLE"))</f>
        <v/>
      </c>
      <c r="I26" s="24" t="str">
        <f aca="true">IF($A26="","",IFERROR(IF(INDEX('Role Requirements'!$B$5:$P$12,MATCH($C26,'Role Requirements'!$A$5:$A$12,0),4)&lt;&gt;"X","N/A",IF('Training Matrix'!I23="","NOT RECORDED",IF('Training Requirements'!$D$8=0,"CURRENT",IF(EDATE('Training Matrix'!I23,'Training Requirements'!$D$8)&lt;TODAY(),"OVERDUE",IF(EDATE('Training Matrix'!I23,'Training Requirements'!$D$8)&lt;=TODAY()+60,"DUE SOON","CURRENT"))))),"CHECK ROLE"))</f>
        <v/>
      </c>
      <c r="J26" s="24" t="str">
        <f aca="true">IF($A26="","",IFERROR(IF(INDEX('Role Requirements'!$B$5:$P$12,MATCH($C26,'Role Requirements'!$A$5:$A$12,0),5)&lt;&gt;"X","N/A",IF('Training Matrix'!J23="","NOT RECORDED",IF('Training Requirements'!$D$9=0,"CURRENT",IF(EDATE('Training Matrix'!J23,'Training Requirements'!$D$9)&lt;TODAY(),"OVERDUE",IF(EDATE('Training Matrix'!J23,'Training Requirements'!$D$9)&lt;=TODAY()+60,"DUE SOON","CURRENT"))))),"CHECK ROLE"))</f>
        <v/>
      </c>
      <c r="K26" s="24" t="str">
        <f aca="true">IF($A26="","",IFERROR(IF(INDEX('Role Requirements'!$B$5:$P$12,MATCH($C26,'Role Requirements'!$A$5:$A$12,0),6)&lt;&gt;"X","N/A",IF('Training Matrix'!K23="","NOT RECORDED",IF('Training Requirements'!$D$10=0,"CURRENT",IF(EDATE('Training Matrix'!K23,'Training Requirements'!$D$10)&lt;TODAY(),"OVERDUE",IF(EDATE('Training Matrix'!K23,'Training Requirements'!$D$10)&lt;=TODAY()+60,"DUE SOON","CURRENT"))))),"CHECK ROLE"))</f>
        <v/>
      </c>
      <c r="L26" s="24" t="str">
        <f aca="true">IF($A26="","",IFERROR(IF(INDEX('Role Requirements'!$B$5:$P$12,MATCH($C26,'Role Requirements'!$A$5:$A$12,0),7)&lt;&gt;"X","N/A",IF('Training Matrix'!L23="","NOT RECORDED",IF('Training Requirements'!$D$11=0,"CURRENT",IF(EDATE('Training Matrix'!L23,'Training Requirements'!$D$11)&lt;TODAY(),"OVERDUE",IF(EDATE('Training Matrix'!L23,'Training Requirements'!$D$11)&lt;=TODAY()+60,"DUE SOON","CURRENT"))))),"CHECK ROLE"))</f>
        <v/>
      </c>
      <c r="M26" s="24" t="str">
        <f aca="true">IF($A26="","",IFERROR(IF(INDEX('Role Requirements'!$B$5:$P$12,MATCH($C26,'Role Requirements'!$A$5:$A$12,0),8)&lt;&gt;"X","N/A",IF('Training Matrix'!M23="","NOT RECORDED",IF('Training Requirements'!$D$12=0,"CURRENT",IF(EDATE('Training Matrix'!M23,'Training Requirements'!$D$12)&lt;TODAY(),"OVERDUE",IF(EDATE('Training Matrix'!M23,'Training Requirements'!$D$12)&lt;=TODAY()+60,"DUE SOON","CURRENT"))))),"CHECK ROLE"))</f>
        <v/>
      </c>
      <c r="N26" s="24" t="str">
        <f aca="true">IF($A26="","",IFERROR(IF(INDEX('Role Requirements'!$B$5:$P$12,MATCH($C26,'Role Requirements'!$A$5:$A$12,0),9)&lt;&gt;"X","N/A",IF('Training Matrix'!N23="","NOT RECORDED",IF('Training Requirements'!$D$13=0,"CURRENT",IF(EDATE('Training Matrix'!N23,'Training Requirements'!$D$13)&lt;TODAY(),"OVERDUE",IF(EDATE('Training Matrix'!N23,'Training Requirements'!$D$13)&lt;=TODAY()+60,"DUE SOON","CURRENT"))))),"CHECK ROLE"))</f>
        <v/>
      </c>
      <c r="O26" s="24" t="str">
        <f aca="true">IF($A26="","",IFERROR(IF(INDEX('Role Requirements'!$B$5:$P$12,MATCH($C26,'Role Requirements'!$A$5:$A$12,0),10)&lt;&gt;"X","N/A",IF('Training Matrix'!O23="","NOT RECORDED",IF('Training Requirements'!$D$14=0,"CURRENT",IF(EDATE('Training Matrix'!O23,'Training Requirements'!$D$14)&lt;TODAY(),"OVERDUE",IF(EDATE('Training Matrix'!O23,'Training Requirements'!$D$14)&lt;=TODAY()+60,"DUE SOON","CURRENT"))))),"CHECK ROLE"))</f>
        <v/>
      </c>
      <c r="P26" s="24" t="str">
        <f aca="true">IF($A26="","",IFERROR(IF(INDEX('Role Requirements'!$B$5:$P$12,MATCH($C26,'Role Requirements'!$A$5:$A$12,0),11)&lt;&gt;"X","N/A",IF('Training Matrix'!P23="","NOT RECORDED",IF('Training Requirements'!$D$15=0,"CURRENT",IF(EDATE('Training Matrix'!P23,'Training Requirements'!$D$15)&lt;TODAY(),"OVERDUE",IF(EDATE('Training Matrix'!P23,'Training Requirements'!$D$15)&lt;=TODAY()+60,"DUE SOON","CURRENT"))))),"CHECK ROLE"))</f>
        <v/>
      </c>
      <c r="Q26" s="24" t="str">
        <f aca="true">IF($A26="","",IFERROR(IF(INDEX('Role Requirements'!$B$5:$P$12,MATCH($C26,'Role Requirements'!$A$5:$A$12,0),12)&lt;&gt;"X","N/A",IF('Training Matrix'!Q23="","NOT RECORDED",IF('Training Requirements'!$D$16=0,"CURRENT",IF(EDATE('Training Matrix'!Q23,'Training Requirements'!$D$16)&lt;TODAY(),"OVERDUE",IF(EDATE('Training Matrix'!Q23,'Training Requirements'!$D$16)&lt;=TODAY()+60,"DUE SOON","CURRENT"))))),"CHECK ROLE"))</f>
        <v/>
      </c>
      <c r="R26" s="24" t="str">
        <f aca="true">IF($A26="","",IFERROR(IF(INDEX('Role Requirements'!$B$5:$P$12,MATCH($C26,'Role Requirements'!$A$5:$A$12,0),13)&lt;&gt;"X","N/A",IF('Training Matrix'!R23="","NOT RECORDED",IF('Training Requirements'!$D$17=0,"CURRENT",IF(EDATE('Training Matrix'!R23,'Training Requirements'!$D$17)&lt;TODAY(),"OVERDUE",IF(EDATE('Training Matrix'!R23,'Training Requirements'!$D$17)&lt;=TODAY()+60,"DUE SOON","CURRENT"))))),"CHECK ROLE"))</f>
        <v/>
      </c>
      <c r="S26" s="24" t="str">
        <f aca="true">IF($A26="","",IFERROR(IF(INDEX('Role Requirements'!$B$5:$P$12,MATCH($C26,'Role Requirements'!$A$5:$A$12,0),14)&lt;&gt;"X","N/A",IF('Training Matrix'!S23="","NOT RECORDED",IF('Training Requirements'!$D$18=0,"CURRENT",IF(EDATE('Training Matrix'!S23,'Training Requirements'!$D$18)&lt;TODAY(),"OVERDUE",IF(EDATE('Training Matrix'!S23,'Training Requirements'!$D$18)&lt;=TODAY()+60,"DUE SOON","CURRENT"))))),"CHECK ROLE"))</f>
        <v/>
      </c>
      <c r="T26" s="24" t="str">
        <f aca="true">IF($A26="","",IFERROR(IF(INDEX('Role Requirements'!$B$5:$P$12,MATCH($C26,'Role Requirements'!$A$5:$A$12,0),15)&lt;&gt;"X","N/A",IF('Training Matrix'!T23="","NOT RECORDED",IF('Training Requirements'!$D$19=0,"CURRENT",IF(EDATE('Training Matrix'!T23,'Training Requirements'!$D$19)&lt;TODAY(),"OVERDUE",IF(EDATE('Training Matrix'!T23,'Training Requirements'!$D$19)&lt;=TODAY()+60,"DUE SOON","CURRENT"))))),"CHECK ROLE"))</f>
        <v/>
      </c>
    </row>
    <row r="27" customFormat="false" ht="15" hidden="false" customHeight="false" outlineLevel="0" collapsed="false">
      <c r="A27" s="11" t="str">
        <f aca="false">IF('Training Matrix'!A24="","",'Training Matrix'!A24)</f>
        <v/>
      </c>
      <c r="B27" s="11" t="str">
        <f aca="false">IF('Training Matrix'!B24="","",'Training Matrix'!B24)</f>
        <v/>
      </c>
      <c r="C27" s="11" t="str">
        <f aca="false">IF('Training Matrix'!C24="","",'Training Matrix'!C24)</f>
        <v/>
      </c>
      <c r="D27" s="11" t="str">
        <f aca="false">IF('Training Matrix'!D24="","",'Training Matrix'!D24)</f>
        <v/>
      </c>
      <c r="E27" s="11" t="str">
        <f aca="false">IF('Training Matrix'!E24="","",'Training Matrix'!E24)</f>
        <v/>
      </c>
      <c r="F27" s="24" t="str">
        <f aca="true">IF($A27="","",IFERROR(IF(INDEX('Role Requirements'!$B$5:$P$12,MATCH($C27,'Role Requirements'!$A$5:$A$12,0),1)&lt;&gt;"X","N/A",IF('Training Matrix'!F24="","NOT RECORDED",IF('Training Requirements'!$D$5=0,"CURRENT",IF(EDATE('Training Matrix'!F24,'Training Requirements'!$D$5)&lt;TODAY(),"OVERDUE",IF(EDATE('Training Matrix'!F24,'Training Requirements'!$D$5)&lt;=TODAY()+60,"DUE SOON","CURRENT"))))),"CHECK ROLE"))</f>
        <v/>
      </c>
      <c r="G27" s="24" t="str">
        <f aca="true">IF($A27="","",IFERROR(IF(INDEX('Role Requirements'!$B$5:$P$12,MATCH($C27,'Role Requirements'!$A$5:$A$12,0),2)&lt;&gt;"X","N/A",IF('Training Matrix'!G24="","NOT RECORDED",IF('Training Requirements'!$D$6=0,"CURRENT",IF(EDATE('Training Matrix'!G24,'Training Requirements'!$D$6)&lt;TODAY(),"OVERDUE",IF(EDATE('Training Matrix'!G24,'Training Requirements'!$D$6)&lt;=TODAY()+60,"DUE SOON","CURRENT"))))),"CHECK ROLE"))</f>
        <v/>
      </c>
      <c r="H27" s="24" t="str">
        <f aca="true">IF($A27="","",IFERROR(IF(INDEX('Role Requirements'!$B$5:$P$12,MATCH($C27,'Role Requirements'!$A$5:$A$12,0),3)&lt;&gt;"X","N/A",IF('Training Matrix'!H24="","NOT RECORDED",IF('Training Requirements'!$D$7=0,"CURRENT",IF(EDATE('Training Matrix'!H24,'Training Requirements'!$D$7)&lt;TODAY(),"OVERDUE",IF(EDATE('Training Matrix'!H24,'Training Requirements'!$D$7)&lt;=TODAY()+60,"DUE SOON","CURRENT"))))),"CHECK ROLE"))</f>
        <v/>
      </c>
      <c r="I27" s="24" t="str">
        <f aca="true">IF($A27="","",IFERROR(IF(INDEX('Role Requirements'!$B$5:$P$12,MATCH($C27,'Role Requirements'!$A$5:$A$12,0),4)&lt;&gt;"X","N/A",IF('Training Matrix'!I24="","NOT RECORDED",IF('Training Requirements'!$D$8=0,"CURRENT",IF(EDATE('Training Matrix'!I24,'Training Requirements'!$D$8)&lt;TODAY(),"OVERDUE",IF(EDATE('Training Matrix'!I24,'Training Requirements'!$D$8)&lt;=TODAY()+60,"DUE SOON","CURRENT"))))),"CHECK ROLE"))</f>
        <v/>
      </c>
      <c r="J27" s="24" t="str">
        <f aca="true">IF($A27="","",IFERROR(IF(INDEX('Role Requirements'!$B$5:$P$12,MATCH($C27,'Role Requirements'!$A$5:$A$12,0),5)&lt;&gt;"X","N/A",IF('Training Matrix'!J24="","NOT RECORDED",IF('Training Requirements'!$D$9=0,"CURRENT",IF(EDATE('Training Matrix'!J24,'Training Requirements'!$D$9)&lt;TODAY(),"OVERDUE",IF(EDATE('Training Matrix'!J24,'Training Requirements'!$D$9)&lt;=TODAY()+60,"DUE SOON","CURRENT"))))),"CHECK ROLE"))</f>
        <v/>
      </c>
      <c r="K27" s="24" t="str">
        <f aca="true">IF($A27="","",IFERROR(IF(INDEX('Role Requirements'!$B$5:$P$12,MATCH($C27,'Role Requirements'!$A$5:$A$12,0),6)&lt;&gt;"X","N/A",IF('Training Matrix'!K24="","NOT RECORDED",IF('Training Requirements'!$D$10=0,"CURRENT",IF(EDATE('Training Matrix'!K24,'Training Requirements'!$D$10)&lt;TODAY(),"OVERDUE",IF(EDATE('Training Matrix'!K24,'Training Requirements'!$D$10)&lt;=TODAY()+60,"DUE SOON","CURRENT"))))),"CHECK ROLE"))</f>
        <v/>
      </c>
      <c r="L27" s="24" t="str">
        <f aca="true">IF($A27="","",IFERROR(IF(INDEX('Role Requirements'!$B$5:$P$12,MATCH($C27,'Role Requirements'!$A$5:$A$12,0),7)&lt;&gt;"X","N/A",IF('Training Matrix'!L24="","NOT RECORDED",IF('Training Requirements'!$D$11=0,"CURRENT",IF(EDATE('Training Matrix'!L24,'Training Requirements'!$D$11)&lt;TODAY(),"OVERDUE",IF(EDATE('Training Matrix'!L24,'Training Requirements'!$D$11)&lt;=TODAY()+60,"DUE SOON","CURRENT"))))),"CHECK ROLE"))</f>
        <v/>
      </c>
      <c r="M27" s="24" t="str">
        <f aca="true">IF($A27="","",IFERROR(IF(INDEX('Role Requirements'!$B$5:$P$12,MATCH($C27,'Role Requirements'!$A$5:$A$12,0),8)&lt;&gt;"X","N/A",IF('Training Matrix'!M24="","NOT RECORDED",IF('Training Requirements'!$D$12=0,"CURRENT",IF(EDATE('Training Matrix'!M24,'Training Requirements'!$D$12)&lt;TODAY(),"OVERDUE",IF(EDATE('Training Matrix'!M24,'Training Requirements'!$D$12)&lt;=TODAY()+60,"DUE SOON","CURRENT"))))),"CHECK ROLE"))</f>
        <v/>
      </c>
      <c r="N27" s="24" t="str">
        <f aca="true">IF($A27="","",IFERROR(IF(INDEX('Role Requirements'!$B$5:$P$12,MATCH($C27,'Role Requirements'!$A$5:$A$12,0),9)&lt;&gt;"X","N/A",IF('Training Matrix'!N24="","NOT RECORDED",IF('Training Requirements'!$D$13=0,"CURRENT",IF(EDATE('Training Matrix'!N24,'Training Requirements'!$D$13)&lt;TODAY(),"OVERDUE",IF(EDATE('Training Matrix'!N24,'Training Requirements'!$D$13)&lt;=TODAY()+60,"DUE SOON","CURRENT"))))),"CHECK ROLE"))</f>
        <v/>
      </c>
      <c r="O27" s="24" t="str">
        <f aca="true">IF($A27="","",IFERROR(IF(INDEX('Role Requirements'!$B$5:$P$12,MATCH($C27,'Role Requirements'!$A$5:$A$12,0),10)&lt;&gt;"X","N/A",IF('Training Matrix'!O24="","NOT RECORDED",IF('Training Requirements'!$D$14=0,"CURRENT",IF(EDATE('Training Matrix'!O24,'Training Requirements'!$D$14)&lt;TODAY(),"OVERDUE",IF(EDATE('Training Matrix'!O24,'Training Requirements'!$D$14)&lt;=TODAY()+60,"DUE SOON","CURRENT"))))),"CHECK ROLE"))</f>
        <v/>
      </c>
      <c r="P27" s="24" t="str">
        <f aca="true">IF($A27="","",IFERROR(IF(INDEX('Role Requirements'!$B$5:$P$12,MATCH($C27,'Role Requirements'!$A$5:$A$12,0),11)&lt;&gt;"X","N/A",IF('Training Matrix'!P24="","NOT RECORDED",IF('Training Requirements'!$D$15=0,"CURRENT",IF(EDATE('Training Matrix'!P24,'Training Requirements'!$D$15)&lt;TODAY(),"OVERDUE",IF(EDATE('Training Matrix'!P24,'Training Requirements'!$D$15)&lt;=TODAY()+60,"DUE SOON","CURRENT"))))),"CHECK ROLE"))</f>
        <v/>
      </c>
      <c r="Q27" s="24" t="str">
        <f aca="true">IF($A27="","",IFERROR(IF(INDEX('Role Requirements'!$B$5:$P$12,MATCH($C27,'Role Requirements'!$A$5:$A$12,0),12)&lt;&gt;"X","N/A",IF('Training Matrix'!Q24="","NOT RECORDED",IF('Training Requirements'!$D$16=0,"CURRENT",IF(EDATE('Training Matrix'!Q24,'Training Requirements'!$D$16)&lt;TODAY(),"OVERDUE",IF(EDATE('Training Matrix'!Q24,'Training Requirements'!$D$16)&lt;=TODAY()+60,"DUE SOON","CURRENT"))))),"CHECK ROLE"))</f>
        <v/>
      </c>
      <c r="R27" s="24" t="str">
        <f aca="true">IF($A27="","",IFERROR(IF(INDEX('Role Requirements'!$B$5:$P$12,MATCH($C27,'Role Requirements'!$A$5:$A$12,0),13)&lt;&gt;"X","N/A",IF('Training Matrix'!R24="","NOT RECORDED",IF('Training Requirements'!$D$17=0,"CURRENT",IF(EDATE('Training Matrix'!R24,'Training Requirements'!$D$17)&lt;TODAY(),"OVERDUE",IF(EDATE('Training Matrix'!R24,'Training Requirements'!$D$17)&lt;=TODAY()+60,"DUE SOON","CURRENT"))))),"CHECK ROLE"))</f>
        <v/>
      </c>
      <c r="S27" s="24" t="str">
        <f aca="true">IF($A27="","",IFERROR(IF(INDEX('Role Requirements'!$B$5:$P$12,MATCH($C27,'Role Requirements'!$A$5:$A$12,0),14)&lt;&gt;"X","N/A",IF('Training Matrix'!S24="","NOT RECORDED",IF('Training Requirements'!$D$18=0,"CURRENT",IF(EDATE('Training Matrix'!S24,'Training Requirements'!$D$18)&lt;TODAY(),"OVERDUE",IF(EDATE('Training Matrix'!S24,'Training Requirements'!$D$18)&lt;=TODAY()+60,"DUE SOON","CURRENT"))))),"CHECK ROLE"))</f>
        <v/>
      </c>
      <c r="T27" s="24" t="str">
        <f aca="true">IF($A27="","",IFERROR(IF(INDEX('Role Requirements'!$B$5:$P$12,MATCH($C27,'Role Requirements'!$A$5:$A$12,0),15)&lt;&gt;"X","N/A",IF('Training Matrix'!T24="","NOT RECORDED",IF('Training Requirements'!$D$19=0,"CURRENT",IF(EDATE('Training Matrix'!T24,'Training Requirements'!$D$19)&lt;TODAY(),"OVERDUE",IF(EDATE('Training Matrix'!T24,'Training Requirements'!$D$19)&lt;=TODAY()+60,"DUE SOON","CURRENT"))))),"CHECK ROLE"))</f>
        <v/>
      </c>
    </row>
    <row r="28" customFormat="false" ht="15" hidden="false" customHeight="false" outlineLevel="0" collapsed="false">
      <c r="A28" s="11" t="str">
        <f aca="false">IF('Training Matrix'!A25="","",'Training Matrix'!A25)</f>
        <v/>
      </c>
      <c r="B28" s="11" t="str">
        <f aca="false">IF('Training Matrix'!B25="","",'Training Matrix'!B25)</f>
        <v/>
      </c>
      <c r="C28" s="11" t="str">
        <f aca="false">IF('Training Matrix'!C25="","",'Training Matrix'!C25)</f>
        <v/>
      </c>
      <c r="D28" s="11" t="str">
        <f aca="false">IF('Training Matrix'!D25="","",'Training Matrix'!D25)</f>
        <v/>
      </c>
      <c r="E28" s="11" t="str">
        <f aca="false">IF('Training Matrix'!E25="","",'Training Matrix'!E25)</f>
        <v/>
      </c>
      <c r="F28" s="24" t="str">
        <f aca="true">IF($A28="","",IFERROR(IF(INDEX('Role Requirements'!$B$5:$P$12,MATCH($C28,'Role Requirements'!$A$5:$A$12,0),1)&lt;&gt;"X","N/A",IF('Training Matrix'!F25="","NOT RECORDED",IF('Training Requirements'!$D$5=0,"CURRENT",IF(EDATE('Training Matrix'!F25,'Training Requirements'!$D$5)&lt;TODAY(),"OVERDUE",IF(EDATE('Training Matrix'!F25,'Training Requirements'!$D$5)&lt;=TODAY()+60,"DUE SOON","CURRENT"))))),"CHECK ROLE"))</f>
        <v/>
      </c>
      <c r="G28" s="24" t="str">
        <f aca="true">IF($A28="","",IFERROR(IF(INDEX('Role Requirements'!$B$5:$P$12,MATCH($C28,'Role Requirements'!$A$5:$A$12,0),2)&lt;&gt;"X","N/A",IF('Training Matrix'!G25="","NOT RECORDED",IF('Training Requirements'!$D$6=0,"CURRENT",IF(EDATE('Training Matrix'!G25,'Training Requirements'!$D$6)&lt;TODAY(),"OVERDUE",IF(EDATE('Training Matrix'!G25,'Training Requirements'!$D$6)&lt;=TODAY()+60,"DUE SOON","CURRENT"))))),"CHECK ROLE"))</f>
        <v/>
      </c>
      <c r="H28" s="24" t="str">
        <f aca="true">IF($A28="","",IFERROR(IF(INDEX('Role Requirements'!$B$5:$P$12,MATCH($C28,'Role Requirements'!$A$5:$A$12,0),3)&lt;&gt;"X","N/A",IF('Training Matrix'!H25="","NOT RECORDED",IF('Training Requirements'!$D$7=0,"CURRENT",IF(EDATE('Training Matrix'!H25,'Training Requirements'!$D$7)&lt;TODAY(),"OVERDUE",IF(EDATE('Training Matrix'!H25,'Training Requirements'!$D$7)&lt;=TODAY()+60,"DUE SOON","CURRENT"))))),"CHECK ROLE"))</f>
        <v/>
      </c>
      <c r="I28" s="24" t="str">
        <f aca="true">IF($A28="","",IFERROR(IF(INDEX('Role Requirements'!$B$5:$P$12,MATCH($C28,'Role Requirements'!$A$5:$A$12,0),4)&lt;&gt;"X","N/A",IF('Training Matrix'!I25="","NOT RECORDED",IF('Training Requirements'!$D$8=0,"CURRENT",IF(EDATE('Training Matrix'!I25,'Training Requirements'!$D$8)&lt;TODAY(),"OVERDUE",IF(EDATE('Training Matrix'!I25,'Training Requirements'!$D$8)&lt;=TODAY()+60,"DUE SOON","CURRENT"))))),"CHECK ROLE"))</f>
        <v/>
      </c>
      <c r="J28" s="24" t="str">
        <f aca="true">IF($A28="","",IFERROR(IF(INDEX('Role Requirements'!$B$5:$P$12,MATCH($C28,'Role Requirements'!$A$5:$A$12,0),5)&lt;&gt;"X","N/A",IF('Training Matrix'!J25="","NOT RECORDED",IF('Training Requirements'!$D$9=0,"CURRENT",IF(EDATE('Training Matrix'!J25,'Training Requirements'!$D$9)&lt;TODAY(),"OVERDUE",IF(EDATE('Training Matrix'!J25,'Training Requirements'!$D$9)&lt;=TODAY()+60,"DUE SOON","CURRENT"))))),"CHECK ROLE"))</f>
        <v/>
      </c>
      <c r="K28" s="24" t="str">
        <f aca="true">IF($A28="","",IFERROR(IF(INDEX('Role Requirements'!$B$5:$P$12,MATCH($C28,'Role Requirements'!$A$5:$A$12,0),6)&lt;&gt;"X","N/A",IF('Training Matrix'!K25="","NOT RECORDED",IF('Training Requirements'!$D$10=0,"CURRENT",IF(EDATE('Training Matrix'!K25,'Training Requirements'!$D$10)&lt;TODAY(),"OVERDUE",IF(EDATE('Training Matrix'!K25,'Training Requirements'!$D$10)&lt;=TODAY()+60,"DUE SOON","CURRENT"))))),"CHECK ROLE"))</f>
        <v/>
      </c>
      <c r="L28" s="24" t="str">
        <f aca="true">IF($A28="","",IFERROR(IF(INDEX('Role Requirements'!$B$5:$P$12,MATCH($C28,'Role Requirements'!$A$5:$A$12,0),7)&lt;&gt;"X","N/A",IF('Training Matrix'!L25="","NOT RECORDED",IF('Training Requirements'!$D$11=0,"CURRENT",IF(EDATE('Training Matrix'!L25,'Training Requirements'!$D$11)&lt;TODAY(),"OVERDUE",IF(EDATE('Training Matrix'!L25,'Training Requirements'!$D$11)&lt;=TODAY()+60,"DUE SOON","CURRENT"))))),"CHECK ROLE"))</f>
        <v/>
      </c>
      <c r="M28" s="24" t="str">
        <f aca="true">IF($A28="","",IFERROR(IF(INDEX('Role Requirements'!$B$5:$P$12,MATCH($C28,'Role Requirements'!$A$5:$A$12,0),8)&lt;&gt;"X","N/A",IF('Training Matrix'!M25="","NOT RECORDED",IF('Training Requirements'!$D$12=0,"CURRENT",IF(EDATE('Training Matrix'!M25,'Training Requirements'!$D$12)&lt;TODAY(),"OVERDUE",IF(EDATE('Training Matrix'!M25,'Training Requirements'!$D$12)&lt;=TODAY()+60,"DUE SOON","CURRENT"))))),"CHECK ROLE"))</f>
        <v/>
      </c>
      <c r="N28" s="24" t="str">
        <f aca="true">IF($A28="","",IFERROR(IF(INDEX('Role Requirements'!$B$5:$P$12,MATCH($C28,'Role Requirements'!$A$5:$A$12,0),9)&lt;&gt;"X","N/A",IF('Training Matrix'!N25="","NOT RECORDED",IF('Training Requirements'!$D$13=0,"CURRENT",IF(EDATE('Training Matrix'!N25,'Training Requirements'!$D$13)&lt;TODAY(),"OVERDUE",IF(EDATE('Training Matrix'!N25,'Training Requirements'!$D$13)&lt;=TODAY()+60,"DUE SOON","CURRENT"))))),"CHECK ROLE"))</f>
        <v/>
      </c>
      <c r="O28" s="24" t="str">
        <f aca="true">IF($A28="","",IFERROR(IF(INDEX('Role Requirements'!$B$5:$P$12,MATCH($C28,'Role Requirements'!$A$5:$A$12,0),10)&lt;&gt;"X","N/A",IF('Training Matrix'!O25="","NOT RECORDED",IF('Training Requirements'!$D$14=0,"CURRENT",IF(EDATE('Training Matrix'!O25,'Training Requirements'!$D$14)&lt;TODAY(),"OVERDUE",IF(EDATE('Training Matrix'!O25,'Training Requirements'!$D$14)&lt;=TODAY()+60,"DUE SOON","CURRENT"))))),"CHECK ROLE"))</f>
        <v/>
      </c>
      <c r="P28" s="24" t="str">
        <f aca="true">IF($A28="","",IFERROR(IF(INDEX('Role Requirements'!$B$5:$P$12,MATCH($C28,'Role Requirements'!$A$5:$A$12,0),11)&lt;&gt;"X","N/A",IF('Training Matrix'!P25="","NOT RECORDED",IF('Training Requirements'!$D$15=0,"CURRENT",IF(EDATE('Training Matrix'!P25,'Training Requirements'!$D$15)&lt;TODAY(),"OVERDUE",IF(EDATE('Training Matrix'!P25,'Training Requirements'!$D$15)&lt;=TODAY()+60,"DUE SOON","CURRENT"))))),"CHECK ROLE"))</f>
        <v/>
      </c>
      <c r="Q28" s="24" t="str">
        <f aca="true">IF($A28="","",IFERROR(IF(INDEX('Role Requirements'!$B$5:$P$12,MATCH($C28,'Role Requirements'!$A$5:$A$12,0),12)&lt;&gt;"X","N/A",IF('Training Matrix'!Q25="","NOT RECORDED",IF('Training Requirements'!$D$16=0,"CURRENT",IF(EDATE('Training Matrix'!Q25,'Training Requirements'!$D$16)&lt;TODAY(),"OVERDUE",IF(EDATE('Training Matrix'!Q25,'Training Requirements'!$D$16)&lt;=TODAY()+60,"DUE SOON","CURRENT"))))),"CHECK ROLE"))</f>
        <v/>
      </c>
      <c r="R28" s="24" t="str">
        <f aca="true">IF($A28="","",IFERROR(IF(INDEX('Role Requirements'!$B$5:$P$12,MATCH($C28,'Role Requirements'!$A$5:$A$12,0),13)&lt;&gt;"X","N/A",IF('Training Matrix'!R25="","NOT RECORDED",IF('Training Requirements'!$D$17=0,"CURRENT",IF(EDATE('Training Matrix'!R25,'Training Requirements'!$D$17)&lt;TODAY(),"OVERDUE",IF(EDATE('Training Matrix'!R25,'Training Requirements'!$D$17)&lt;=TODAY()+60,"DUE SOON","CURRENT"))))),"CHECK ROLE"))</f>
        <v/>
      </c>
      <c r="S28" s="24" t="str">
        <f aca="true">IF($A28="","",IFERROR(IF(INDEX('Role Requirements'!$B$5:$P$12,MATCH($C28,'Role Requirements'!$A$5:$A$12,0),14)&lt;&gt;"X","N/A",IF('Training Matrix'!S25="","NOT RECORDED",IF('Training Requirements'!$D$18=0,"CURRENT",IF(EDATE('Training Matrix'!S25,'Training Requirements'!$D$18)&lt;TODAY(),"OVERDUE",IF(EDATE('Training Matrix'!S25,'Training Requirements'!$D$18)&lt;=TODAY()+60,"DUE SOON","CURRENT"))))),"CHECK ROLE"))</f>
        <v/>
      </c>
      <c r="T28" s="24" t="str">
        <f aca="true">IF($A28="","",IFERROR(IF(INDEX('Role Requirements'!$B$5:$P$12,MATCH($C28,'Role Requirements'!$A$5:$A$12,0),15)&lt;&gt;"X","N/A",IF('Training Matrix'!T25="","NOT RECORDED",IF('Training Requirements'!$D$19=0,"CURRENT",IF(EDATE('Training Matrix'!T25,'Training Requirements'!$D$19)&lt;TODAY(),"OVERDUE",IF(EDATE('Training Matrix'!T25,'Training Requirements'!$D$19)&lt;=TODAY()+60,"DUE SOON","CURRENT"))))),"CHECK ROLE"))</f>
        <v/>
      </c>
    </row>
    <row r="29" customFormat="false" ht="15" hidden="false" customHeight="false" outlineLevel="0" collapsed="false">
      <c r="A29" s="11" t="str">
        <f aca="false">IF('Training Matrix'!A26="","",'Training Matrix'!A26)</f>
        <v/>
      </c>
      <c r="B29" s="11" t="str">
        <f aca="false">IF('Training Matrix'!B26="","",'Training Matrix'!B26)</f>
        <v/>
      </c>
      <c r="C29" s="11" t="str">
        <f aca="false">IF('Training Matrix'!C26="","",'Training Matrix'!C26)</f>
        <v/>
      </c>
      <c r="D29" s="11" t="str">
        <f aca="false">IF('Training Matrix'!D26="","",'Training Matrix'!D26)</f>
        <v/>
      </c>
      <c r="E29" s="11" t="str">
        <f aca="false">IF('Training Matrix'!E26="","",'Training Matrix'!E26)</f>
        <v/>
      </c>
      <c r="F29" s="24" t="str">
        <f aca="true">IF($A29="","",IFERROR(IF(INDEX('Role Requirements'!$B$5:$P$12,MATCH($C29,'Role Requirements'!$A$5:$A$12,0),1)&lt;&gt;"X","N/A",IF('Training Matrix'!F26="","NOT RECORDED",IF('Training Requirements'!$D$5=0,"CURRENT",IF(EDATE('Training Matrix'!F26,'Training Requirements'!$D$5)&lt;TODAY(),"OVERDUE",IF(EDATE('Training Matrix'!F26,'Training Requirements'!$D$5)&lt;=TODAY()+60,"DUE SOON","CURRENT"))))),"CHECK ROLE"))</f>
        <v/>
      </c>
      <c r="G29" s="24" t="str">
        <f aca="true">IF($A29="","",IFERROR(IF(INDEX('Role Requirements'!$B$5:$P$12,MATCH($C29,'Role Requirements'!$A$5:$A$12,0),2)&lt;&gt;"X","N/A",IF('Training Matrix'!G26="","NOT RECORDED",IF('Training Requirements'!$D$6=0,"CURRENT",IF(EDATE('Training Matrix'!G26,'Training Requirements'!$D$6)&lt;TODAY(),"OVERDUE",IF(EDATE('Training Matrix'!G26,'Training Requirements'!$D$6)&lt;=TODAY()+60,"DUE SOON","CURRENT"))))),"CHECK ROLE"))</f>
        <v/>
      </c>
      <c r="H29" s="24" t="str">
        <f aca="true">IF($A29="","",IFERROR(IF(INDEX('Role Requirements'!$B$5:$P$12,MATCH($C29,'Role Requirements'!$A$5:$A$12,0),3)&lt;&gt;"X","N/A",IF('Training Matrix'!H26="","NOT RECORDED",IF('Training Requirements'!$D$7=0,"CURRENT",IF(EDATE('Training Matrix'!H26,'Training Requirements'!$D$7)&lt;TODAY(),"OVERDUE",IF(EDATE('Training Matrix'!H26,'Training Requirements'!$D$7)&lt;=TODAY()+60,"DUE SOON","CURRENT"))))),"CHECK ROLE"))</f>
        <v/>
      </c>
      <c r="I29" s="24" t="str">
        <f aca="true">IF($A29="","",IFERROR(IF(INDEX('Role Requirements'!$B$5:$P$12,MATCH($C29,'Role Requirements'!$A$5:$A$12,0),4)&lt;&gt;"X","N/A",IF('Training Matrix'!I26="","NOT RECORDED",IF('Training Requirements'!$D$8=0,"CURRENT",IF(EDATE('Training Matrix'!I26,'Training Requirements'!$D$8)&lt;TODAY(),"OVERDUE",IF(EDATE('Training Matrix'!I26,'Training Requirements'!$D$8)&lt;=TODAY()+60,"DUE SOON","CURRENT"))))),"CHECK ROLE"))</f>
        <v/>
      </c>
      <c r="J29" s="24" t="str">
        <f aca="true">IF($A29="","",IFERROR(IF(INDEX('Role Requirements'!$B$5:$P$12,MATCH($C29,'Role Requirements'!$A$5:$A$12,0),5)&lt;&gt;"X","N/A",IF('Training Matrix'!J26="","NOT RECORDED",IF('Training Requirements'!$D$9=0,"CURRENT",IF(EDATE('Training Matrix'!J26,'Training Requirements'!$D$9)&lt;TODAY(),"OVERDUE",IF(EDATE('Training Matrix'!J26,'Training Requirements'!$D$9)&lt;=TODAY()+60,"DUE SOON","CURRENT"))))),"CHECK ROLE"))</f>
        <v/>
      </c>
      <c r="K29" s="24" t="str">
        <f aca="true">IF($A29="","",IFERROR(IF(INDEX('Role Requirements'!$B$5:$P$12,MATCH($C29,'Role Requirements'!$A$5:$A$12,0),6)&lt;&gt;"X","N/A",IF('Training Matrix'!K26="","NOT RECORDED",IF('Training Requirements'!$D$10=0,"CURRENT",IF(EDATE('Training Matrix'!K26,'Training Requirements'!$D$10)&lt;TODAY(),"OVERDUE",IF(EDATE('Training Matrix'!K26,'Training Requirements'!$D$10)&lt;=TODAY()+60,"DUE SOON","CURRENT"))))),"CHECK ROLE"))</f>
        <v/>
      </c>
      <c r="L29" s="24" t="str">
        <f aca="true">IF($A29="","",IFERROR(IF(INDEX('Role Requirements'!$B$5:$P$12,MATCH($C29,'Role Requirements'!$A$5:$A$12,0),7)&lt;&gt;"X","N/A",IF('Training Matrix'!L26="","NOT RECORDED",IF('Training Requirements'!$D$11=0,"CURRENT",IF(EDATE('Training Matrix'!L26,'Training Requirements'!$D$11)&lt;TODAY(),"OVERDUE",IF(EDATE('Training Matrix'!L26,'Training Requirements'!$D$11)&lt;=TODAY()+60,"DUE SOON","CURRENT"))))),"CHECK ROLE"))</f>
        <v/>
      </c>
      <c r="M29" s="24" t="str">
        <f aca="true">IF($A29="","",IFERROR(IF(INDEX('Role Requirements'!$B$5:$P$12,MATCH($C29,'Role Requirements'!$A$5:$A$12,0),8)&lt;&gt;"X","N/A",IF('Training Matrix'!M26="","NOT RECORDED",IF('Training Requirements'!$D$12=0,"CURRENT",IF(EDATE('Training Matrix'!M26,'Training Requirements'!$D$12)&lt;TODAY(),"OVERDUE",IF(EDATE('Training Matrix'!M26,'Training Requirements'!$D$12)&lt;=TODAY()+60,"DUE SOON","CURRENT"))))),"CHECK ROLE"))</f>
        <v/>
      </c>
      <c r="N29" s="24" t="str">
        <f aca="true">IF($A29="","",IFERROR(IF(INDEX('Role Requirements'!$B$5:$P$12,MATCH($C29,'Role Requirements'!$A$5:$A$12,0),9)&lt;&gt;"X","N/A",IF('Training Matrix'!N26="","NOT RECORDED",IF('Training Requirements'!$D$13=0,"CURRENT",IF(EDATE('Training Matrix'!N26,'Training Requirements'!$D$13)&lt;TODAY(),"OVERDUE",IF(EDATE('Training Matrix'!N26,'Training Requirements'!$D$13)&lt;=TODAY()+60,"DUE SOON","CURRENT"))))),"CHECK ROLE"))</f>
        <v/>
      </c>
      <c r="O29" s="24" t="str">
        <f aca="true">IF($A29="","",IFERROR(IF(INDEX('Role Requirements'!$B$5:$P$12,MATCH($C29,'Role Requirements'!$A$5:$A$12,0),10)&lt;&gt;"X","N/A",IF('Training Matrix'!O26="","NOT RECORDED",IF('Training Requirements'!$D$14=0,"CURRENT",IF(EDATE('Training Matrix'!O26,'Training Requirements'!$D$14)&lt;TODAY(),"OVERDUE",IF(EDATE('Training Matrix'!O26,'Training Requirements'!$D$14)&lt;=TODAY()+60,"DUE SOON","CURRENT"))))),"CHECK ROLE"))</f>
        <v/>
      </c>
      <c r="P29" s="24" t="str">
        <f aca="true">IF($A29="","",IFERROR(IF(INDEX('Role Requirements'!$B$5:$P$12,MATCH($C29,'Role Requirements'!$A$5:$A$12,0),11)&lt;&gt;"X","N/A",IF('Training Matrix'!P26="","NOT RECORDED",IF('Training Requirements'!$D$15=0,"CURRENT",IF(EDATE('Training Matrix'!P26,'Training Requirements'!$D$15)&lt;TODAY(),"OVERDUE",IF(EDATE('Training Matrix'!P26,'Training Requirements'!$D$15)&lt;=TODAY()+60,"DUE SOON","CURRENT"))))),"CHECK ROLE"))</f>
        <v/>
      </c>
      <c r="Q29" s="24" t="str">
        <f aca="true">IF($A29="","",IFERROR(IF(INDEX('Role Requirements'!$B$5:$P$12,MATCH($C29,'Role Requirements'!$A$5:$A$12,0),12)&lt;&gt;"X","N/A",IF('Training Matrix'!Q26="","NOT RECORDED",IF('Training Requirements'!$D$16=0,"CURRENT",IF(EDATE('Training Matrix'!Q26,'Training Requirements'!$D$16)&lt;TODAY(),"OVERDUE",IF(EDATE('Training Matrix'!Q26,'Training Requirements'!$D$16)&lt;=TODAY()+60,"DUE SOON","CURRENT"))))),"CHECK ROLE"))</f>
        <v/>
      </c>
      <c r="R29" s="24" t="str">
        <f aca="true">IF($A29="","",IFERROR(IF(INDEX('Role Requirements'!$B$5:$P$12,MATCH($C29,'Role Requirements'!$A$5:$A$12,0),13)&lt;&gt;"X","N/A",IF('Training Matrix'!R26="","NOT RECORDED",IF('Training Requirements'!$D$17=0,"CURRENT",IF(EDATE('Training Matrix'!R26,'Training Requirements'!$D$17)&lt;TODAY(),"OVERDUE",IF(EDATE('Training Matrix'!R26,'Training Requirements'!$D$17)&lt;=TODAY()+60,"DUE SOON","CURRENT"))))),"CHECK ROLE"))</f>
        <v/>
      </c>
      <c r="S29" s="24" t="str">
        <f aca="true">IF($A29="","",IFERROR(IF(INDEX('Role Requirements'!$B$5:$P$12,MATCH($C29,'Role Requirements'!$A$5:$A$12,0),14)&lt;&gt;"X","N/A",IF('Training Matrix'!S26="","NOT RECORDED",IF('Training Requirements'!$D$18=0,"CURRENT",IF(EDATE('Training Matrix'!S26,'Training Requirements'!$D$18)&lt;TODAY(),"OVERDUE",IF(EDATE('Training Matrix'!S26,'Training Requirements'!$D$18)&lt;=TODAY()+60,"DUE SOON","CURRENT"))))),"CHECK ROLE"))</f>
        <v/>
      </c>
      <c r="T29" s="24" t="str">
        <f aca="true">IF($A29="","",IFERROR(IF(INDEX('Role Requirements'!$B$5:$P$12,MATCH($C29,'Role Requirements'!$A$5:$A$12,0),15)&lt;&gt;"X","N/A",IF('Training Matrix'!T26="","NOT RECORDED",IF('Training Requirements'!$D$19=0,"CURRENT",IF(EDATE('Training Matrix'!T26,'Training Requirements'!$D$19)&lt;TODAY(),"OVERDUE",IF(EDATE('Training Matrix'!T26,'Training Requirements'!$D$19)&lt;=TODAY()+60,"DUE SOON","CURRENT"))))),"CHECK ROLE"))</f>
        <v/>
      </c>
    </row>
    <row r="30" customFormat="false" ht="15" hidden="false" customHeight="false" outlineLevel="0" collapsed="false">
      <c r="A30" s="11" t="str">
        <f aca="false">IF('Training Matrix'!A27="","",'Training Matrix'!A27)</f>
        <v/>
      </c>
      <c r="B30" s="11" t="str">
        <f aca="false">IF('Training Matrix'!B27="","",'Training Matrix'!B27)</f>
        <v/>
      </c>
      <c r="C30" s="11" t="str">
        <f aca="false">IF('Training Matrix'!C27="","",'Training Matrix'!C27)</f>
        <v/>
      </c>
      <c r="D30" s="11" t="str">
        <f aca="false">IF('Training Matrix'!D27="","",'Training Matrix'!D27)</f>
        <v/>
      </c>
      <c r="E30" s="11" t="str">
        <f aca="false">IF('Training Matrix'!E27="","",'Training Matrix'!E27)</f>
        <v/>
      </c>
      <c r="F30" s="24" t="str">
        <f aca="true">IF($A30="","",IFERROR(IF(INDEX('Role Requirements'!$B$5:$P$12,MATCH($C30,'Role Requirements'!$A$5:$A$12,0),1)&lt;&gt;"X","N/A",IF('Training Matrix'!F27="","NOT RECORDED",IF('Training Requirements'!$D$5=0,"CURRENT",IF(EDATE('Training Matrix'!F27,'Training Requirements'!$D$5)&lt;TODAY(),"OVERDUE",IF(EDATE('Training Matrix'!F27,'Training Requirements'!$D$5)&lt;=TODAY()+60,"DUE SOON","CURRENT"))))),"CHECK ROLE"))</f>
        <v/>
      </c>
      <c r="G30" s="24" t="str">
        <f aca="true">IF($A30="","",IFERROR(IF(INDEX('Role Requirements'!$B$5:$P$12,MATCH($C30,'Role Requirements'!$A$5:$A$12,0),2)&lt;&gt;"X","N/A",IF('Training Matrix'!G27="","NOT RECORDED",IF('Training Requirements'!$D$6=0,"CURRENT",IF(EDATE('Training Matrix'!G27,'Training Requirements'!$D$6)&lt;TODAY(),"OVERDUE",IF(EDATE('Training Matrix'!G27,'Training Requirements'!$D$6)&lt;=TODAY()+60,"DUE SOON","CURRENT"))))),"CHECK ROLE"))</f>
        <v/>
      </c>
      <c r="H30" s="24" t="str">
        <f aca="true">IF($A30="","",IFERROR(IF(INDEX('Role Requirements'!$B$5:$P$12,MATCH($C30,'Role Requirements'!$A$5:$A$12,0),3)&lt;&gt;"X","N/A",IF('Training Matrix'!H27="","NOT RECORDED",IF('Training Requirements'!$D$7=0,"CURRENT",IF(EDATE('Training Matrix'!H27,'Training Requirements'!$D$7)&lt;TODAY(),"OVERDUE",IF(EDATE('Training Matrix'!H27,'Training Requirements'!$D$7)&lt;=TODAY()+60,"DUE SOON","CURRENT"))))),"CHECK ROLE"))</f>
        <v/>
      </c>
      <c r="I30" s="24" t="str">
        <f aca="true">IF($A30="","",IFERROR(IF(INDEX('Role Requirements'!$B$5:$P$12,MATCH($C30,'Role Requirements'!$A$5:$A$12,0),4)&lt;&gt;"X","N/A",IF('Training Matrix'!I27="","NOT RECORDED",IF('Training Requirements'!$D$8=0,"CURRENT",IF(EDATE('Training Matrix'!I27,'Training Requirements'!$D$8)&lt;TODAY(),"OVERDUE",IF(EDATE('Training Matrix'!I27,'Training Requirements'!$D$8)&lt;=TODAY()+60,"DUE SOON","CURRENT"))))),"CHECK ROLE"))</f>
        <v/>
      </c>
      <c r="J30" s="24" t="str">
        <f aca="true">IF($A30="","",IFERROR(IF(INDEX('Role Requirements'!$B$5:$P$12,MATCH($C30,'Role Requirements'!$A$5:$A$12,0),5)&lt;&gt;"X","N/A",IF('Training Matrix'!J27="","NOT RECORDED",IF('Training Requirements'!$D$9=0,"CURRENT",IF(EDATE('Training Matrix'!J27,'Training Requirements'!$D$9)&lt;TODAY(),"OVERDUE",IF(EDATE('Training Matrix'!J27,'Training Requirements'!$D$9)&lt;=TODAY()+60,"DUE SOON","CURRENT"))))),"CHECK ROLE"))</f>
        <v/>
      </c>
      <c r="K30" s="24" t="str">
        <f aca="true">IF($A30="","",IFERROR(IF(INDEX('Role Requirements'!$B$5:$P$12,MATCH($C30,'Role Requirements'!$A$5:$A$12,0),6)&lt;&gt;"X","N/A",IF('Training Matrix'!K27="","NOT RECORDED",IF('Training Requirements'!$D$10=0,"CURRENT",IF(EDATE('Training Matrix'!K27,'Training Requirements'!$D$10)&lt;TODAY(),"OVERDUE",IF(EDATE('Training Matrix'!K27,'Training Requirements'!$D$10)&lt;=TODAY()+60,"DUE SOON","CURRENT"))))),"CHECK ROLE"))</f>
        <v/>
      </c>
      <c r="L30" s="24" t="str">
        <f aca="true">IF($A30="","",IFERROR(IF(INDEX('Role Requirements'!$B$5:$P$12,MATCH($C30,'Role Requirements'!$A$5:$A$12,0),7)&lt;&gt;"X","N/A",IF('Training Matrix'!L27="","NOT RECORDED",IF('Training Requirements'!$D$11=0,"CURRENT",IF(EDATE('Training Matrix'!L27,'Training Requirements'!$D$11)&lt;TODAY(),"OVERDUE",IF(EDATE('Training Matrix'!L27,'Training Requirements'!$D$11)&lt;=TODAY()+60,"DUE SOON","CURRENT"))))),"CHECK ROLE"))</f>
        <v/>
      </c>
      <c r="M30" s="24" t="str">
        <f aca="true">IF($A30="","",IFERROR(IF(INDEX('Role Requirements'!$B$5:$P$12,MATCH($C30,'Role Requirements'!$A$5:$A$12,0),8)&lt;&gt;"X","N/A",IF('Training Matrix'!M27="","NOT RECORDED",IF('Training Requirements'!$D$12=0,"CURRENT",IF(EDATE('Training Matrix'!M27,'Training Requirements'!$D$12)&lt;TODAY(),"OVERDUE",IF(EDATE('Training Matrix'!M27,'Training Requirements'!$D$12)&lt;=TODAY()+60,"DUE SOON","CURRENT"))))),"CHECK ROLE"))</f>
        <v/>
      </c>
      <c r="N30" s="24" t="str">
        <f aca="true">IF($A30="","",IFERROR(IF(INDEX('Role Requirements'!$B$5:$P$12,MATCH($C30,'Role Requirements'!$A$5:$A$12,0),9)&lt;&gt;"X","N/A",IF('Training Matrix'!N27="","NOT RECORDED",IF('Training Requirements'!$D$13=0,"CURRENT",IF(EDATE('Training Matrix'!N27,'Training Requirements'!$D$13)&lt;TODAY(),"OVERDUE",IF(EDATE('Training Matrix'!N27,'Training Requirements'!$D$13)&lt;=TODAY()+60,"DUE SOON","CURRENT"))))),"CHECK ROLE"))</f>
        <v/>
      </c>
      <c r="O30" s="24" t="str">
        <f aca="true">IF($A30="","",IFERROR(IF(INDEX('Role Requirements'!$B$5:$P$12,MATCH($C30,'Role Requirements'!$A$5:$A$12,0),10)&lt;&gt;"X","N/A",IF('Training Matrix'!O27="","NOT RECORDED",IF('Training Requirements'!$D$14=0,"CURRENT",IF(EDATE('Training Matrix'!O27,'Training Requirements'!$D$14)&lt;TODAY(),"OVERDUE",IF(EDATE('Training Matrix'!O27,'Training Requirements'!$D$14)&lt;=TODAY()+60,"DUE SOON","CURRENT"))))),"CHECK ROLE"))</f>
        <v/>
      </c>
      <c r="P30" s="24" t="str">
        <f aca="true">IF($A30="","",IFERROR(IF(INDEX('Role Requirements'!$B$5:$P$12,MATCH($C30,'Role Requirements'!$A$5:$A$12,0),11)&lt;&gt;"X","N/A",IF('Training Matrix'!P27="","NOT RECORDED",IF('Training Requirements'!$D$15=0,"CURRENT",IF(EDATE('Training Matrix'!P27,'Training Requirements'!$D$15)&lt;TODAY(),"OVERDUE",IF(EDATE('Training Matrix'!P27,'Training Requirements'!$D$15)&lt;=TODAY()+60,"DUE SOON","CURRENT"))))),"CHECK ROLE"))</f>
        <v/>
      </c>
      <c r="Q30" s="24" t="str">
        <f aca="true">IF($A30="","",IFERROR(IF(INDEX('Role Requirements'!$B$5:$P$12,MATCH($C30,'Role Requirements'!$A$5:$A$12,0),12)&lt;&gt;"X","N/A",IF('Training Matrix'!Q27="","NOT RECORDED",IF('Training Requirements'!$D$16=0,"CURRENT",IF(EDATE('Training Matrix'!Q27,'Training Requirements'!$D$16)&lt;TODAY(),"OVERDUE",IF(EDATE('Training Matrix'!Q27,'Training Requirements'!$D$16)&lt;=TODAY()+60,"DUE SOON","CURRENT"))))),"CHECK ROLE"))</f>
        <v/>
      </c>
      <c r="R30" s="24" t="str">
        <f aca="true">IF($A30="","",IFERROR(IF(INDEX('Role Requirements'!$B$5:$P$12,MATCH($C30,'Role Requirements'!$A$5:$A$12,0),13)&lt;&gt;"X","N/A",IF('Training Matrix'!R27="","NOT RECORDED",IF('Training Requirements'!$D$17=0,"CURRENT",IF(EDATE('Training Matrix'!R27,'Training Requirements'!$D$17)&lt;TODAY(),"OVERDUE",IF(EDATE('Training Matrix'!R27,'Training Requirements'!$D$17)&lt;=TODAY()+60,"DUE SOON","CURRENT"))))),"CHECK ROLE"))</f>
        <v/>
      </c>
      <c r="S30" s="24" t="str">
        <f aca="true">IF($A30="","",IFERROR(IF(INDEX('Role Requirements'!$B$5:$P$12,MATCH($C30,'Role Requirements'!$A$5:$A$12,0),14)&lt;&gt;"X","N/A",IF('Training Matrix'!S27="","NOT RECORDED",IF('Training Requirements'!$D$18=0,"CURRENT",IF(EDATE('Training Matrix'!S27,'Training Requirements'!$D$18)&lt;TODAY(),"OVERDUE",IF(EDATE('Training Matrix'!S27,'Training Requirements'!$D$18)&lt;=TODAY()+60,"DUE SOON","CURRENT"))))),"CHECK ROLE"))</f>
        <v/>
      </c>
      <c r="T30" s="24" t="str">
        <f aca="true">IF($A30="","",IFERROR(IF(INDEX('Role Requirements'!$B$5:$P$12,MATCH($C30,'Role Requirements'!$A$5:$A$12,0),15)&lt;&gt;"X","N/A",IF('Training Matrix'!T27="","NOT RECORDED",IF('Training Requirements'!$D$19=0,"CURRENT",IF(EDATE('Training Matrix'!T27,'Training Requirements'!$D$19)&lt;TODAY(),"OVERDUE",IF(EDATE('Training Matrix'!T27,'Training Requirements'!$D$19)&lt;=TODAY()+60,"DUE SOON","CURRENT"))))),"CHECK ROLE"))</f>
        <v/>
      </c>
    </row>
    <row r="31" customFormat="false" ht="15" hidden="false" customHeight="false" outlineLevel="0" collapsed="false">
      <c r="A31" s="11" t="str">
        <f aca="false">IF('Training Matrix'!A28="","",'Training Matrix'!A28)</f>
        <v/>
      </c>
      <c r="B31" s="11" t="str">
        <f aca="false">IF('Training Matrix'!B28="","",'Training Matrix'!B28)</f>
        <v/>
      </c>
      <c r="C31" s="11" t="str">
        <f aca="false">IF('Training Matrix'!C28="","",'Training Matrix'!C28)</f>
        <v/>
      </c>
      <c r="D31" s="11" t="str">
        <f aca="false">IF('Training Matrix'!D28="","",'Training Matrix'!D28)</f>
        <v/>
      </c>
      <c r="E31" s="11" t="str">
        <f aca="false">IF('Training Matrix'!E28="","",'Training Matrix'!E28)</f>
        <v/>
      </c>
      <c r="F31" s="24" t="str">
        <f aca="true">IF($A31="","",IFERROR(IF(INDEX('Role Requirements'!$B$5:$P$12,MATCH($C31,'Role Requirements'!$A$5:$A$12,0),1)&lt;&gt;"X","N/A",IF('Training Matrix'!F28="","NOT RECORDED",IF('Training Requirements'!$D$5=0,"CURRENT",IF(EDATE('Training Matrix'!F28,'Training Requirements'!$D$5)&lt;TODAY(),"OVERDUE",IF(EDATE('Training Matrix'!F28,'Training Requirements'!$D$5)&lt;=TODAY()+60,"DUE SOON","CURRENT"))))),"CHECK ROLE"))</f>
        <v/>
      </c>
      <c r="G31" s="24" t="str">
        <f aca="true">IF($A31="","",IFERROR(IF(INDEX('Role Requirements'!$B$5:$P$12,MATCH($C31,'Role Requirements'!$A$5:$A$12,0),2)&lt;&gt;"X","N/A",IF('Training Matrix'!G28="","NOT RECORDED",IF('Training Requirements'!$D$6=0,"CURRENT",IF(EDATE('Training Matrix'!G28,'Training Requirements'!$D$6)&lt;TODAY(),"OVERDUE",IF(EDATE('Training Matrix'!G28,'Training Requirements'!$D$6)&lt;=TODAY()+60,"DUE SOON","CURRENT"))))),"CHECK ROLE"))</f>
        <v/>
      </c>
      <c r="H31" s="24" t="str">
        <f aca="true">IF($A31="","",IFERROR(IF(INDEX('Role Requirements'!$B$5:$P$12,MATCH($C31,'Role Requirements'!$A$5:$A$12,0),3)&lt;&gt;"X","N/A",IF('Training Matrix'!H28="","NOT RECORDED",IF('Training Requirements'!$D$7=0,"CURRENT",IF(EDATE('Training Matrix'!H28,'Training Requirements'!$D$7)&lt;TODAY(),"OVERDUE",IF(EDATE('Training Matrix'!H28,'Training Requirements'!$D$7)&lt;=TODAY()+60,"DUE SOON","CURRENT"))))),"CHECK ROLE"))</f>
        <v/>
      </c>
      <c r="I31" s="24" t="str">
        <f aca="true">IF($A31="","",IFERROR(IF(INDEX('Role Requirements'!$B$5:$P$12,MATCH($C31,'Role Requirements'!$A$5:$A$12,0),4)&lt;&gt;"X","N/A",IF('Training Matrix'!I28="","NOT RECORDED",IF('Training Requirements'!$D$8=0,"CURRENT",IF(EDATE('Training Matrix'!I28,'Training Requirements'!$D$8)&lt;TODAY(),"OVERDUE",IF(EDATE('Training Matrix'!I28,'Training Requirements'!$D$8)&lt;=TODAY()+60,"DUE SOON","CURRENT"))))),"CHECK ROLE"))</f>
        <v/>
      </c>
      <c r="J31" s="24" t="str">
        <f aca="true">IF($A31="","",IFERROR(IF(INDEX('Role Requirements'!$B$5:$P$12,MATCH($C31,'Role Requirements'!$A$5:$A$12,0),5)&lt;&gt;"X","N/A",IF('Training Matrix'!J28="","NOT RECORDED",IF('Training Requirements'!$D$9=0,"CURRENT",IF(EDATE('Training Matrix'!J28,'Training Requirements'!$D$9)&lt;TODAY(),"OVERDUE",IF(EDATE('Training Matrix'!J28,'Training Requirements'!$D$9)&lt;=TODAY()+60,"DUE SOON","CURRENT"))))),"CHECK ROLE"))</f>
        <v/>
      </c>
      <c r="K31" s="24" t="str">
        <f aca="true">IF($A31="","",IFERROR(IF(INDEX('Role Requirements'!$B$5:$P$12,MATCH($C31,'Role Requirements'!$A$5:$A$12,0),6)&lt;&gt;"X","N/A",IF('Training Matrix'!K28="","NOT RECORDED",IF('Training Requirements'!$D$10=0,"CURRENT",IF(EDATE('Training Matrix'!K28,'Training Requirements'!$D$10)&lt;TODAY(),"OVERDUE",IF(EDATE('Training Matrix'!K28,'Training Requirements'!$D$10)&lt;=TODAY()+60,"DUE SOON","CURRENT"))))),"CHECK ROLE"))</f>
        <v/>
      </c>
      <c r="L31" s="24" t="str">
        <f aca="true">IF($A31="","",IFERROR(IF(INDEX('Role Requirements'!$B$5:$P$12,MATCH($C31,'Role Requirements'!$A$5:$A$12,0),7)&lt;&gt;"X","N/A",IF('Training Matrix'!L28="","NOT RECORDED",IF('Training Requirements'!$D$11=0,"CURRENT",IF(EDATE('Training Matrix'!L28,'Training Requirements'!$D$11)&lt;TODAY(),"OVERDUE",IF(EDATE('Training Matrix'!L28,'Training Requirements'!$D$11)&lt;=TODAY()+60,"DUE SOON","CURRENT"))))),"CHECK ROLE"))</f>
        <v/>
      </c>
      <c r="M31" s="24" t="str">
        <f aca="true">IF($A31="","",IFERROR(IF(INDEX('Role Requirements'!$B$5:$P$12,MATCH($C31,'Role Requirements'!$A$5:$A$12,0),8)&lt;&gt;"X","N/A",IF('Training Matrix'!M28="","NOT RECORDED",IF('Training Requirements'!$D$12=0,"CURRENT",IF(EDATE('Training Matrix'!M28,'Training Requirements'!$D$12)&lt;TODAY(),"OVERDUE",IF(EDATE('Training Matrix'!M28,'Training Requirements'!$D$12)&lt;=TODAY()+60,"DUE SOON","CURRENT"))))),"CHECK ROLE"))</f>
        <v/>
      </c>
      <c r="N31" s="24" t="str">
        <f aca="true">IF($A31="","",IFERROR(IF(INDEX('Role Requirements'!$B$5:$P$12,MATCH($C31,'Role Requirements'!$A$5:$A$12,0),9)&lt;&gt;"X","N/A",IF('Training Matrix'!N28="","NOT RECORDED",IF('Training Requirements'!$D$13=0,"CURRENT",IF(EDATE('Training Matrix'!N28,'Training Requirements'!$D$13)&lt;TODAY(),"OVERDUE",IF(EDATE('Training Matrix'!N28,'Training Requirements'!$D$13)&lt;=TODAY()+60,"DUE SOON","CURRENT"))))),"CHECK ROLE"))</f>
        <v/>
      </c>
      <c r="O31" s="24" t="str">
        <f aca="true">IF($A31="","",IFERROR(IF(INDEX('Role Requirements'!$B$5:$P$12,MATCH($C31,'Role Requirements'!$A$5:$A$12,0),10)&lt;&gt;"X","N/A",IF('Training Matrix'!O28="","NOT RECORDED",IF('Training Requirements'!$D$14=0,"CURRENT",IF(EDATE('Training Matrix'!O28,'Training Requirements'!$D$14)&lt;TODAY(),"OVERDUE",IF(EDATE('Training Matrix'!O28,'Training Requirements'!$D$14)&lt;=TODAY()+60,"DUE SOON","CURRENT"))))),"CHECK ROLE"))</f>
        <v/>
      </c>
      <c r="P31" s="24" t="str">
        <f aca="true">IF($A31="","",IFERROR(IF(INDEX('Role Requirements'!$B$5:$P$12,MATCH($C31,'Role Requirements'!$A$5:$A$12,0),11)&lt;&gt;"X","N/A",IF('Training Matrix'!P28="","NOT RECORDED",IF('Training Requirements'!$D$15=0,"CURRENT",IF(EDATE('Training Matrix'!P28,'Training Requirements'!$D$15)&lt;TODAY(),"OVERDUE",IF(EDATE('Training Matrix'!P28,'Training Requirements'!$D$15)&lt;=TODAY()+60,"DUE SOON","CURRENT"))))),"CHECK ROLE"))</f>
        <v/>
      </c>
      <c r="Q31" s="24" t="str">
        <f aca="true">IF($A31="","",IFERROR(IF(INDEX('Role Requirements'!$B$5:$P$12,MATCH($C31,'Role Requirements'!$A$5:$A$12,0),12)&lt;&gt;"X","N/A",IF('Training Matrix'!Q28="","NOT RECORDED",IF('Training Requirements'!$D$16=0,"CURRENT",IF(EDATE('Training Matrix'!Q28,'Training Requirements'!$D$16)&lt;TODAY(),"OVERDUE",IF(EDATE('Training Matrix'!Q28,'Training Requirements'!$D$16)&lt;=TODAY()+60,"DUE SOON","CURRENT"))))),"CHECK ROLE"))</f>
        <v/>
      </c>
      <c r="R31" s="24" t="str">
        <f aca="true">IF($A31="","",IFERROR(IF(INDEX('Role Requirements'!$B$5:$P$12,MATCH($C31,'Role Requirements'!$A$5:$A$12,0),13)&lt;&gt;"X","N/A",IF('Training Matrix'!R28="","NOT RECORDED",IF('Training Requirements'!$D$17=0,"CURRENT",IF(EDATE('Training Matrix'!R28,'Training Requirements'!$D$17)&lt;TODAY(),"OVERDUE",IF(EDATE('Training Matrix'!R28,'Training Requirements'!$D$17)&lt;=TODAY()+60,"DUE SOON","CURRENT"))))),"CHECK ROLE"))</f>
        <v/>
      </c>
      <c r="S31" s="24" t="str">
        <f aca="true">IF($A31="","",IFERROR(IF(INDEX('Role Requirements'!$B$5:$P$12,MATCH($C31,'Role Requirements'!$A$5:$A$12,0),14)&lt;&gt;"X","N/A",IF('Training Matrix'!S28="","NOT RECORDED",IF('Training Requirements'!$D$18=0,"CURRENT",IF(EDATE('Training Matrix'!S28,'Training Requirements'!$D$18)&lt;TODAY(),"OVERDUE",IF(EDATE('Training Matrix'!S28,'Training Requirements'!$D$18)&lt;=TODAY()+60,"DUE SOON","CURRENT"))))),"CHECK ROLE"))</f>
        <v/>
      </c>
      <c r="T31" s="24" t="str">
        <f aca="true">IF($A31="","",IFERROR(IF(INDEX('Role Requirements'!$B$5:$P$12,MATCH($C31,'Role Requirements'!$A$5:$A$12,0),15)&lt;&gt;"X","N/A",IF('Training Matrix'!T28="","NOT RECORDED",IF('Training Requirements'!$D$19=0,"CURRENT",IF(EDATE('Training Matrix'!T28,'Training Requirements'!$D$19)&lt;TODAY(),"OVERDUE",IF(EDATE('Training Matrix'!T28,'Training Requirements'!$D$19)&lt;=TODAY()+60,"DUE SOON","CURRENT"))))),"CHECK ROLE"))</f>
        <v/>
      </c>
    </row>
    <row r="32" customFormat="false" ht="15" hidden="false" customHeight="false" outlineLevel="0" collapsed="false">
      <c r="A32" s="11" t="str">
        <f aca="false">IF('Training Matrix'!A29="","",'Training Matrix'!A29)</f>
        <v/>
      </c>
      <c r="B32" s="11" t="str">
        <f aca="false">IF('Training Matrix'!B29="","",'Training Matrix'!B29)</f>
        <v/>
      </c>
      <c r="C32" s="11" t="str">
        <f aca="false">IF('Training Matrix'!C29="","",'Training Matrix'!C29)</f>
        <v/>
      </c>
      <c r="D32" s="11" t="str">
        <f aca="false">IF('Training Matrix'!D29="","",'Training Matrix'!D29)</f>
        <v/>
      </c>
      <c r="E32" s="11" t="str">
        <f aca="false">IF('Training Matrix'!E29="","",'Training Matrix'!E29)</f>
        <v/>
      </c>
      <c r="F32" s="24" t="str">
        <f aca="true">IF($A32="","",IFERROR(IF(INDEX('Role Requirements'!$B$5:$P$12,MATCH($C32,'Role Requirements'!$A$5:$A$12,0),1)&lt;&gt;"X","N/A",IF('Training Matrix'!F29="","NOT RECORDED",IF('Training Requirements'!$D$5=0,"CURRENT",IF(EDATE('Training Matrix'!F29,'Training Requirements'!$D$5)&lt;TODAY(),"OVERDUE",IF(EDATE('Training Matrix'!F29,'Training Requirements'!$D$5)&lt;=TODAY()+60,"DUE SOON","CURRENT"))))),"CHECK ROLE"))</f>
        <v/>
      </c>
      <c r="G32" s="24" t="str">
        <f aca="true">IF($A32="","",IFERROR(IF(INDEX('Role Requirements'!$B$5:$P$12,MATCH($C32,'Role Requirements'!$A$5:$A$12,0),2)&lt;&gt;"X","N/A",IF('Training Matrix'!G29="","NOT RECORDED",IF('Training Requirements'!$D$6=0,"CURRENT",IF(EDATE('Training Matrix'!G29,'Training Requirements'!$D$6)&lt;TODAY(),"OVERDUE",IF(EDATE('Training Matrix'!G29,'Training Requirements'!$D$6)&lt;=TODAY()+60,"DUE SOON","CURRENT"))))),"CHECK ROLE"))</f>
        <v/>
      </c>
      <c r="H32" s="24" t="str">
        <f aca="true">IF($A32="","",IFERROR(IF(INDEX('Role Requirements'!$B$5:$P$12,MATCH($C32,'Role Requirements'!$A$5:$A$12,0),3)&lt;&gt;"X","N/A",IF('Training Matrix'!H29="","NOT RECORDED",IF('Training Requirements'!$D$7=0,"CURRENT",IF(EDATE('Training Matrix'!H29,'Training Requirements'!$D$7)&lt;TODAY(),"OVERDUE",IF(EDATE('Training Matrix'!H29,'Training Requirements'!$D$7)&lt;=TODAY()+60,"DUE SOON","CURRENT"))))),"CHECK ROLE"))</f>
        <v/>
      </c>
      <c r="I32" s="24" t="str">
        <f aca="true">IF($A32="","",IFERROR(IF(INDEX('Role Requirements'!$B$5:$P$12,MATCH($C32,'Role Requirements'!$A$5:$A$12,0),4)&lt;&gt;"X","N/A",IF('Training Matrix'!I29="","NOT RECORDED",IF('Training Requirements'!$D$8=0,"CURRENT",IF(EDATE('Training Matrix'!I29,'Training Requirements'!$D$8)&lt;TODAY(),"OVERDUE",IF(EDATE('Training Matrix'!I29,'Training Requirements'!$D$8)&lt;=TODAY()+60,"DUE SOON","CURRENT"))))),"CHECK ROLE"))</f>
        <v/>
      </c>
      <c r="J32" s="24" t="str">
        <f aca="true">IF($A32="","",IFERROR(IF(INDEX('Role Requirements'!$B$5:$P$12,MATCH($C32,'Role Requirements'!$A$5:$A$12,0),5)&lt;&gt;"X","N/A",IF('Training Matrix'!J29="","NOT RECORDED",IF('Training Requirements'!$D$9=0,"CURRENT",IF(EDATE('Training Matrix'!J29,'Training Requirements'!$D$9)&lt;TODAY(),"OVERDUE",IF(EDATE('Training Matrix'!J29,'Training Requirements'!$D$9)&lt;=TODAY()+60,"DUE SOON","CURRENT"))))),"CHECK ROLE"))</f>
        <v/>
      </c>
      <c r="K32" s="24" t="str">
        <f aca="true">IF($A32="","",IFERROR(IF(INDEX('Role Requirements'!$B$5:$P$12,MATCH($C32,'Role Requirements'!$A$5:$A$12,0),6)&lt;&gt;"X","N/A",IF('Training Matrix'!K29="","NOT RECORDED",IF('Training Requirements'!$D$10=0,"CURRENT",IF(EDATE('Training Matrix'!K29,'Training Requirements'!$D$10)&lt;TODAY(),"OVERDUE",IF(EDATE('Training Matrix'!K29,'Training Requirements'!$D$10)&lt;=TODAY()+60,"DUE SOON","CURRENT"))))),"CHECK ROLE"))</f>
        <v/>
      </c>
      <c r="L32" s="24" t="str">
        <f aca="true">IF($A32="","",IFERROR(IF(INDEX('Role Requirements'!$B$5:$P$12,MATCH($C32,'Role Requirements'!$A$5:$A$12,0),7)&lt;&gt;"X","N/A",IF('Training Matrix'!L29="","NOT RECORDED",IF('Training Requirements'!$D$11=0,"CURRENT",IF(EDATE('Training Matrix'!L29,'Training Requirements'!$D$11)&lt;TODAY(),"OVERDUE",IF(EDATE('Training Matrix'!L29,'Training Requirements'!$D$11)&lt;=TODAY()+60,"DUE SOON","CURRENT"))))),"CHECK ROLE"))</f>
        <v/>
      </c>
      <c r="M32" s="24" t="str">
        <f aca="true">IF($A32="","",IFERROR(IF(INDEX('Role Requirements'!$B$5:$P$12,MATCH($C32,'Role Requirements'!$A$5:$A$12,0),8)&lt;&gt;"X","N/A",IF('Training Matrix'!M29="","NOT RECORDED",IF('Training Requirements'!$D$12=0,"CURRENT",IF(EDATE('Training Matrix'!M29,'Training Requirements'!$D$12)&lt;TODAY(),"OVERDUE",IF(EDATE('Training Matrix'!M29,'Training Requirements'!$D$12)&lt;=TODAY()+60,"DUE SOON","CURRENT"))))),"CHECK ROLE"))</f>
        <v/>
      </c>
      <c r="N32" s="24" t="str">
        <f aca="true">IF($A32="","",IFERROR(IF(INDEX('Role Requirements'!$B$5:$P$12,MATCH($C32,'Role Requirements'!$A$5:$A$12,0),9)&lt;&gt;"X","N/A",IF('Training Matrix'!N29="","NOT RECORDED",IF('Training Requirements'!$D$13=0,"CURRENT",IF(EDATE('Training Matrix'!N29,'Training Requirements'!$D$13)&lt;TODAY(),"OVERDUE",IF(EDATE('Training Matrix'!N29,'Training Requirements'!$D$13)&lt;=TODAY()+60,"DUE SOON","CURRENT"))))),"CHECK ROLE"))</f>
        <v/>
      </c>
      <c r="O32" s="24" t="str">
        <f aca="true">IF($A32="","",IFERROR(IF(INDEX('Role Requirements'!$B$5:$P$12,MATCH($C32,'Role Requirements'!$A$5:$A$12,0),10)&lt;&gt;"X","N/A",IF('Training Matrix'!O29="","NOT RECORDED",IF('Training Requirements'!$D$14=0,"CURRENT",IF(EDATE('Training Matrix'!O29,'Training Requirements'!$D$14)&lt;TODAY(),"OVERDUE",IF(EDATE('Training Matrix'!O29,'Training Requirements'!$D$14)&lt;=TODAY()+60,"DUE SOON","CURRENT"))))),"CHECK ROLE"))</f>
        <v/>
      </c>
      <c r="P32" s="24" t="str">
        <f aca="true">IF($A32="","",IFERROR(IF(INDEX('Role Requirements'!$B$5:$P$12,MATCH($C32,'Role Requirements'!$A$5:$A$12,0),11)&lt;&gt;"X","N/A",IF('Training Matrix'!P29="","NOT RECORDED",IF('Training Requirements'!$D$15=0,"CURRENT",IF(EDATE('Training Matrix'!P29,'Training Requirements'!$D$15)&lt;TODAY(),"OVERDUE",IF(EDATE('Training Matrix'!P29,'Training Requirements'!$D$15)&lt;=TODAY()+60,"DUE SOON","CURRENT"))))),"CHECK ROLE"))</f>
        <v/>
      </c>
      <c r="Q32" s="24" t="str">
        <f aca="true">IF($A32="","",IFERROR(IF(INDEX('Role Requirements'!$B$5:$P$12,MATCH($C32,'Role Requirements'!$A$5:$A$12,0),12)&lt;&gt;"X","N/A",IF('Training Matrix'!Q29="","NOT RECORDED",IF('Training Requirements'!$D$16=0,"CURRENT",IF(EDATE('Training Matrix'!Q29,'Training Requirements'!$D$16)&lt;TODAY(),"OVERDUE",IF(EDATE('Training Matrix'!Q29,'Training Requirements'!$D$16)&lt;=TODAY()+60,"DUE SOON","CURRENT"))))),"CHECK ROLE"))</f>
        <v/>
      </c>
      <c r="R32" s="24" t="str">
        <f aca="true">IF($A32="","",IFERROR(IF(INDEX('Role Requirements'!$B$5:$P$12,MATCH($C32,'Role Requirements'!$A$5:$A$12,0),13)&lt;&gt;"X","N/A",IF('Training Matrix'!R29="","NOT RECORDED",IF('Training Requirements'!$D$17=0,"CURRENT",IF(EDATE('Training Matrix'!R29,'Training Requirements'!$D$17)&lt;TODAY(),"OVERDUE",IF(EDATE('Training Matrix'!R29,'Training Requirements'!$D$17)&lt;=TODAY()+60,"DUE SOON","CURRENT"))))),"CHECK ROLE"))</f>
        <v/>
      </c>
      <c r="S32" s="24" t="str">
        <f aca="true">IF($A32="","",IFERROR(IF(INDEX('Role Requirements'!$B$5:$P$12,MATCH($C32,'Role Requirements'!$A$5:$A$12,0),14)&lt;&gt;"X","N/A",IF('Training Matrix'!S29="","NOT RECORDED",IF('Training Requirements'!$D$18=0,"CURRENT",IF(EDATE('Training Matrix'!S29,'Training Requirements'!$D$18)&lt;TODAY(),"OVERDUE",IF(EDATE('Training Matrix'!S29,'Training Requirements'!$D$18)&lt;=TODAY()+60,"DUE SOON","CURRENT"))))),"CHECK ROLE"))</f>
        <v/>
      </c>
      <c r="T32" s="24" t="str">
        <f aca="true">IF($A32="","",IFERROR(IF(INDEX('Role Requirements'!$B$5:$P$12,MATCH($C32,'Role Requirements'!$A$5:$A$12,0),15)&lt;&gt;"X","N/A",IF('Training Matrix'!T29="","NOT RECORDED",IF('Training Requirements'!$D$19=0,"CURRENT",IF(EDATE('Training Matrix'!T29,'Training Requirements'!$D$19)&lt;TODAY(),"OVERDUE",IF(EDATE('Training Matrix'!T29,'Training Requirements'!$D$19)&lt;=TODAY()+60,"DUE SOON","CURRENT"))))),"CHECK ROLE"))</f>
        <v/>
      </c>
    </row>
    <row r="33" customFormat="false" ht="15" hidden="false" customHeight="false" outlineLevel="0" collapsed="false">
      <c r="A33" s="11" t="str">
        <f aca="false">IF('Training Matrix'!A30="","",'Training Matrix'!A30)</f>
        <v/>
      </c>
      <c r="B33" s="11" t="str">
        <f aca="false">IF('Training Matrix'!B30="","",'Training Matrix'!B30)</f>
        <v/>
      </c>
      <c r="C33" s="11" t="str">
        <f aca="false">IF('Training Matrix'!C30="","",'Training Matrix'!C30)</f>
        <v/>
      </c>
      <c r="D33" s="11" t="str">
        <f aca="false">IF('Training Matrix'!D30="","",'Training Matrix'!D30)</f>
        <v/>
      </c>
      <c r="E33" s="11" t="str">
        <f aca="false">IF('Training Matrix'!E30="","",'Training Matrix'!E30)</f>
        <v/>
      </c>
      <c r="F33" s="24" t="str">
        <f aca="true">IF($A33="","",IFERROR(IF(INDEX('Role Requirements'!$B$5:$P$12,MATCH($C33,'Role Requirements'!$A$5:$A$12,0),1)&lt;&gt;"X","N/A",IF('Training Matrix'!F30="","NOT RECORDED",IF('Training Requirements'!$D$5=0,"CURRENT",IF(EDATE('Training Matrix'!F30,'Training Requirements'!$D$5)&lt;TODAY(),"OVERDUE",IF(EDATE('Training Matrix'!F30,'Training Requirements'!$D$5)&lt;=TODAY()+60,"DUE SOON","CURRENT"))))),"CHECK ROLE"))</f>
        <v/>
      </c>
      <c r="G33" s="24" t="str">
        <f aca="true">IF($A33="","",IFERROR(IF(INDEX('Role Requirements'!$B$5:$P$12,MATCH($C33,'Role Requirements'!$A$5:$A$12,0),2)&lt;&gt;"X","N/A",IF('Training Matrix'!G30="","NOT RECORDED",IF('Training Requirements'!$D$6=0,"CURRENT",IF(EDATE('Training Matrix'!G30,'Training Requirements'!$D$6)&lt;TODAY(),"OVERDUE",IF(EDATE('Training Matrix'!G30,'Training Requirements'!$D$6)&lt;=TODAY()+60,"DUE SOON","CURRENT"))))),"CHECK ROLE"))</f>
        <v/>
      </c>
      <c r="H33" s="24" t="str">
        <f aca="true">IF($A33="","",IFERROR(IF(INDEX('Role Requirements'!$B$5:$P$12,MATCH($C33,'Role Requirements'!$A$5:$A$12,0),3)&lt;&gt;"X","N/A",IF('Training Matrix'!H30="","NOT RECORDED",IF('Training Requirements'!$D$7=0,"CURRENT",IF(EDATE('Training Matrix'!H30,'Training Requirements'!$D$7)&lt;TODAY(),"OVERDUE",IF(EDATE('Training Matrix'!H30,'Training Requirements'!$D$7)&lt;=TODAY()+60,"DUE SOON","CURRENT"))))),"CHECK ROLE"))</f>
        <v/>
      </c>
      <c r="I33" s="24" t="str">
        <f aca="true">IF($A33="","",IFERROR(IF(INDEX('Role Requirements'!$B$5:$P$12,MATCH($C33,'Role Requirements'!$A$5:$A$12,0),4)&lt;&gt;"X","N/A",IF('Training Matrix'!I30="","NOT RECORDED",IF('Training Requirements'!$D$8=0,"CURRENT",IF(EDATE('Training Matrix'!I30,'Training Requirements'!$D$8)&lt;TODAY(),"OVERDUE",IF(EDATE('Training Matrix'!I30,'Training Requirements'!$D$8)&lt;=TODAY()+60,"DUE SOON","CURRENT"))))),"CHECK ROLE"))</f>
        <v/>
      </c>
      <c r="J33" s="24" t="str">
        <f aca="true">IF($A33="","",IFERROR(IF(INDEX('Role Requirements'!$B$5:$P$12,MATCH($C33,'Role Requirements'!$A$5:$A$12,0),5)&lt;&gt;"X","N/A",IF('Training Matrix'!J30="","NOT RECORDED",IF('Training Requirements'!$D$9=0,"CURRENT",IF(EDATE('Training Matrix'!J30,'Training Requirements'!$D$9)&lt;TODAY(),"OVERDUE",IF(EDATE('Training Matrix'!J30,'Training Requirements'!$D$9)&lt;=TODAY()+60,"DUE SOON","CURRENT"))))),"CHECK ROLE"))</f>
        <v/>
      </c>
      <c r="K33" s="24" t="str">
        <f aca="true">IF($A33="","",IFERROR(IF(INDEX('Role Requirements'!$B$5:$P$12,MATCH($C33,'Role Requirements'!$A$5:$A$12,0),6)&lt;&gt;"X","N/A",IF('Training Matrix'!K30="","NOT RECORDED",IF('Training Requirements'!$D$10=0,"CURRENT",IF(EDATE('Training Matrix'!K30,'Training Requirements'!$D$10)&lt;TODAY(),"OVERDUE",IF(EDATE('Training Matrix'!K30,'Training Requirements'!$D$10)&lt;=TODAY()+60,"DUE SOON","CURRENT"))))),"CHECK ROLE"))</f>
        <v/>
      </c>
      <c r="L33" s="24" t="str">
        <f aca="true">IF($A33="","",IFERROR(IF(INDEX('Role Requirements'!$B$5:$P$12,MATCH($C33,'Role Requirements'!$A$5:$A$12,0),7)&lt;&gt;"X","N/A",IF('Training Matrix'!L30="","NOT RECORDED",IF('Training Requirements'!$D$11=0,"CURRENT",IF(EDATE('Training Matrix'!L30,'Training Requirements'!$D$11)&lt;TODAY(),"OVERDUE",IF(EDATE('Training Matrix'!L30,'Training Requirements'!$D$11)&lt;=TODAY()+60,"DUE SOON","CURRENT"))))),"CHECK ROLE"))</f>
        <v/>
      </c>
      <c r="M33" s="24" t="str">
        <f aca="true">IF($A33="","",IFERROR(IF(INDEX('Role Requirements'!$B$5:$P$12,MATCH($C33,'Role Requirements'!$A$5:$A$12,0),8)&lt;&gt;"X","N/A",IF('Training Matrix'!M30="","NOT RECORDED",IF('Training Requirements'!$D$12=0,"CURRENT",IF(EDATE('Training Matrix'!M30,'Training Requirements'!$D$12)&lt;TODAY(),"OVERDUE",IF(EDATE('Training Matrix'!M30,'Training Requirements'!$D$12)&lt;=TODAY()+60,"DUE SOON","CURRENT"))))),"CHECK ROLE"))</f>
        <v/>
      </c>
      <c r="N33" s="24" t="str">
        <f aca="true">IF($A33="","",IFERROR(IF(INDEX('Role Requirements'!$B$5:$P$12,MATCH($C33,'Role Requirements'!$A$5:$A$12,0),9)&lt;&gt;"X","N/A",IF('Training Matrix'!N30="","NOT RECORDED",IF('Training Requirements'!$D$13=0,"CURRENT",IF(EDATE('Training Matrix'!N30,'Training Requirements'!$D$13)&lt;TODAY(),"OVERDUE",IF(EDATE('Training Matrix'!N30,'Training Requirements'!$D$13)&lt;=TODAY()+60,"DUE SOON","CURRENT"))))),"CHECK ROLE"))</f>
        <v/>
      </c>
      <c r="O33" s="24" t="str">
        <f aca="true">IF($A33="","",IFERROR(IF(INDEX('Role Requirements'!$B$5:$P$12,MATCH($C33,'Role Requirements'!$A$5:$A$12,0),10)&lt;&gt;"X","N/A",IF('Training Matrix'!O30="","NOT RECORDED",IF('Training Requirements'!$D$14=0,"CURRENT",IF(EDATE('Training Matrix'!O30,'Training Requirements'!$D$14)&lt;TODAY(),"OVERDUE",IF(EDATE('Training Matrix'!O30,'Training Requirements'!$D$14)&lt;=TODAY()+60,"DUE SOON","CURRENT"))))),"CHECK ROLE"))</f>
        <v/>
      </c>
      <c r="P33" s="24" t="str">
        <f aca="true">IF($A33="","",IFERROR(IF(INDEX('Role Requirements'!$B$5:$P$12,MATCH($C33,'Role Requirements'!$A$5:$A$12,0),11)&lt;&gt;"X","N/A",IF('Training Matrix'!P30="","NOT RECORDED",IF('Training Requirements'!$D$15=0,"CURRENT",IF(EDATE('Training Matrix'!P30,'Training Requirements'!$D$15)&lt;TODAY(),"OVERDUE",IF(EDATE('Training Matrix'!P30,'Training Requirements'!$D$15)&lt;=TODAY()+60,"DUE SOON","CURRENT"))))),"CHECK ROLE"))</f>
        <v/>
      </c>
      <c r="Q33" s="24" t="str">
        <f aca="true">IF($A33="","",IFERROR(IF(INDEX('Role Requirements'!$B$5:$P$12,MATCH($C33,'Role Requirements'!$A$5:$A$12,0),12)&lt;&gt;"X","N/A",IF('Training Matrix'!Q30="","NOT RECORDED",IF('Training Requirements'!$D$16=0,"CURRENT",IF(EDATE('Training Matrix'!Q30,'Training Requirements'!$D$16)&lt;TODAY(),"OVERDUE",IF(EDATE('Training Matrix'!Q30,'Training Requirements'!$D$16)&lt;=TODAY()+60,"DUE SOON","CURRENT"))))),"CHECK ROLE"))</f>
        <v/>
      </c>
      <c r="R33" s="24" t="str">
        <f aca="true">IF($A33="","",IFERROR(IF(INDEX('Role Requirements'!$B$5:$P$12,MATCH($C33,'Role Requirements'!$A$5:$A$12,0),13)&lt;&gt;"X","N/A",IF('Training Matrix'!R30="","NOT RECORDED",IF('Training Requirements'!$D$17=0,"CURRENT",IF(EDATE('Training Matrix'!R30,'Training Requirements'!$D$17)&lt;TODAY(),"OVERDUE",IF(EDATE('Training Matrix'!R30,'Training Requirements'!$D$17)&lt;=TODAY()+60,"DUE SOON","CURRENT"))))),"CHECK ROLE"))</f>
        <v/>
      </c>
      <c r="S33" s="24" t="str">
        <f aca="true">IF($A33="","",IFERROR(IF(INDEX('Role Requirements'!$B$5:$P$12,MATCH($C33,'Role Requirements'!$A$5:$A$12,0),14)&lt;&gt;"X","N/A",IF('Training Matrix'!S30="","NOT RECORDED",IF('Training Requirements'!$D$18=0,"CURRENT",IF(EDATE('Training Matrix'!S30,'Training Requirements'!$D$18)&lt;TODAY(),"OVERDUE",IF(EDATE('Training Matrix'!S30,'Training Requirements'!$D$18)&lt;=TODAY()+60,"DUE SOON","CURRENT"))))),"CHECK ROLE"))</f>
        <v/>
      </c>
      <c r="T33" s="24" t="str">
        <f aca="true">IF($A33="","",IFERROR(IF(INDEX('Role Requirements'!$B$5:$P$12,MATCH($C33,'Role Requirements'!$A$5:$A$12,0),15)&lt;&gt;"X","N/A",IF('Training Matrix'!T30="","NOT RECORDED",IF('Training Requirements'!$D$19=0,"CURRENT",IF(EDATE('Training Matrix'!T30,'Training Requirements'!$D$19)&lt;TODAY(),"OVERDUE",IF(EDATE('Training Matrix'!T30,'Training Requirements'!$D$19)&lt;=TODAY()+60,"DUE SOON","CURRENT"))))),"CHECK ROLE"))</f>
        <v/>
      </c>
    </row>
    <row r="34" customFormat="false" ht="15" hidden="false" customHeight="false" outlineLevel="0" collapsed="false">
      <c r="A34" s="11" t="str">
        <f aca="false">IF('Training Matrix'!A31="","",'Training Matrix'!A31)</f>
        <v/>
      </c>
      <c r="B34" s="11" t="str">
        <f aca="false">IF('Training Matrix'!B31="","",'Training Matrix'!B31)</f>
        <v/>
      </c>
      <c r="C34" s="11" t="str">
        <f aca="false">IF('Training Matrix'!C31="","",'Training Matrix'!C31)</f>
        <v/>
      </c>
      <c r="D34" s="11" t="str">
        <f aca="false">IF('Training Matrix'!D31="","",'Training Matrix'!D31)</f>
        <v/>
      </c>
      <c r="E34" s="11" t="str">
        <f aca="false">IF('Training Matrix'!E31="","",'Training Matrix'!E31)</f>
        <v/>
      </c>
      <c r="F34" s="24" t="str">
        <f aca="true">IF($A34="","",IFERROR(IF(INDEX('Role Requirements'!$B$5:$P$12,MATCH($C34,'Role Requirements'!$A$5:$A$12,0),1)&lt;&gt;"X","N/A",IF('Training Matrix'!F31="","NOT RECORDED",IF('Training Requirements'!$D$5=0,"CURRENT",IF(EDATE('Training Matrix'!F31,'Training Requirements'!$D$5)&lt;TODAY(),"OVERDUE",IF(EDATE('Training Matrix'!F31,'Training Requirements'!$D$5)&lt;=TODAY()+60,"DUE SOON","CURRENT"))))),"CHECK ROLE"))</f>
        <v/>
      </c>
      <c r="G34" s="24" t="str">
        <f aca="true">IF($A34="","",IFERROR(IF(INDEX('Role Requirements'!$B$5:$P$12,MATCH($C34,'Role Requirements'!$A$5:$A$12,0),2)&lt;&gt;"X","N/A",IF('Training Matrix'!G31="","NOT RECORDED",IF('Training Requirements'!$D$6=0,"CURRENT",IF(EDATE('Training Matrix'!G31,'Training Requirements'!$D$6)&lt;TODAY(),"OVERDUE",IF(EDATE('Training Matrix'!G31,'Training Requirements'!$D$6)&lt;=TODAY()+60,"DUE SOON","CURRENT"))))),"CHECK ROLE"))</f>
        <v/>
      </c>
      <c r="H34" s="24" t="str">
        <f aca="true">IF($A34="","",IFERROR(IF(INDEX('Role Requirements'!$B$5:$P$12,MATCH($C34,'Role Requirements'!$A$5:$A$12,0),3)&lt;&gt;"X","N/A",IF('Training Matrix'!H31="","NOT RECORDED",IF('Training Requirements'!$D$7=0,"CURRENT",IF(EDATE('Training Matrix'!H31,'Training Requirements'!$D$7)&lt;TODAY(),"OVERDUE",IF(EDATE('Training Matrix'!H31,'Training Requirements'!$D$7)&lt;=TODAY()+60,"DUE SOON","CURRENT"))))),"CHECK ROLE"))</f>
        <v/>
      </c>
      <c r="I34" s="24" t="str">
        <f aca="true">IF($A34="","",IFERROR(IF(INDEX('Role Requirements'!$B$5:$P$12,MATCH($C34,'Role Requirements'!$A$5:$A$12,0),4)&lt;&gt;"X","N/A",IF('Training Matrix'!I31="","NOT RECORDED",IF('Training Requirements'!$D$8=0,"CURRENT",IF(EDATE('Training Matrix'!I31,'Training Requirements'!$D$8)&lt;TODAY(),"OVERDUE",IF(EDATE('Training Matrix'!I31,'Training Requirements'!$D$8)&lt;=TODAY()+60,"DUE SOON","CURRENT"))))),"CHECK ROLE"))</f>
        <v/>
      </c>
      <c r="J34" s="24" t="str">
        <f aca="true">IF($A34="","",IFERROR(IF(INDEX('Role Requirements'!$B$5:$P$12,MATCH($C34,'Role Requirements'!$A$5:$A$12,0),5)&lt;&gt;"X","N/A",IF('Training Matrix'!J31="","NOT RECORDED",IF('Training Requirements'!$D$9=0,"CURRENT",IF(EDATE('Training Matrix'!J31,'Training Requirements'!$D$9)&lt;TODAY(),"OVERDUE",IF(EDATE('Training Matrix'!J31,'Training Requirements'!$D$9)&lt;=TODAY()+60,"DUE SOON","CURRENT"))))),"CHECK ROLE"))</f>
        <v/>
      </c>
      <c r="K34" s="24" t="str">
        <f aca="true">IF($A34="","",IFERROR(IF(INDEX('Role Requirements'!$B$5:$P$12,MATCH($C34,'Role Requirements'!$A$5:$A$12,0),6)&lt;&gt;"X","N/A",IF('Training Matrix'!K31="","NOT RECORDED",IF('Training Requirements'!$D$10=0,"CURRENT",IF(EDATE('Training Matrix'!K31,'Training Requirements'!$D$10)&lt;TODAY(),"OVERDUE",IF(EDATE('Training Matrix'!K31,'Training Requirements'!$D$10)&lt;=TODAY()+60,"DUE SOON","CURRENT"))))),"CHECK ROLE"))</f>
        <v/>
      </c>
      <c r="L34" s="24" t="str">
        <f aca="true">IF($A34="","",IFERROR(IF(INDEX('Role Requirements'!$B$5:$P$12,MATCH($C34,'Role Requirements'!$A$5:$A$12,0),7)&lt;&gt;"X","N/A",IF('Training Matrix'!L31="","NOT RECORDED",IF('Training Requirements'!$D$11=0,"CURRENT",IF(EDATE('Training Matrix'!L31,'Training Requirements'!$D$11)&lt;TODAY(),"OVERDUE",IF(EDATE('Training Matrix'!L31,'Training Requirements'!$D$11)&lt;=TODAY()+60,"DUE SOON","CURRENT"))))),"CHECK ROLE"))</f>
        <v/>
      </c>
      <c r="M34" s="24" t="str">
        <f aca="true">IF($A34="","",IFERROR(IF(INDEX('Role Requirements'!$B$5:$P$12,MATCH($C34,'Role Requirements'!$A$5:$A$12,0),8)&lt;&gt;"X","N/A",IF('Training Matrix'!M31="","NOT RECORDED",IF('Training Requirements'!$D$12=0,"CURRENT",IF(EDATE('Training Matrix'!M31,'Training Requirements'!$D$12)&lt;TODAY(),"OVERDUE",IF(EDATE('Training Matrix'!M31,'Training Requirements'!$D$12)&lt;=TODAY()+60,"DUE SOON","CURRENT"))))),"CHECK ROLE"))</f>
        <v/>
      </c>
      <c r="N34" s="24" t="str">
        <f aca="true">IF($A34="","",IFERROR(IF(INDEX('Role Requirements'!$B$5:$P$12,MATCH($C34,'Role Requirements'!$A$5:$A$12,0),9)&lt;&gt;"X","N/A",IF('Training Matrix'!N31="","NOT RECORDED",IF('Training Requirements'!$D$13=0,"CURRENT",IF(EDATE('Training Matrix'!N31,'Training Requirements'!$D$13)&lt;TODAY(),"OVERDUE",IF(EDATE('Training Matrix'!N31,'Training Requirements'!$D$13)&lt;=TODAY()+60,"DUE SOON","CURRENT"))))),"CHECK ROLE"))</f>
        <v/>
      </c>
      <c r="O34" s="24" t="str">
        <f aca="true">IF($A34="","",IFERROR(IF(INDEX('Role Requirements'!$B$5:$P$12,MATCH($C34,'Role Requirements'!$A$5:$A$12,0),10)&lt;&gt;"X","N/A",IF('Training Matrix'!O31="","NOT RECORDED",IF('Training Requirements'!$D$14=0,"CURRENT",IF(EDATE('Training Matrix'!O31,'Training Requirements'!$D$14)&lt;TODAY(),"OVERDUE",IF(EDATE('Training Matrix'!O31,'Training Requirements'!$D$14)&lt;=TODAY()+60,"DUE SOON","CURRENT"))))),"CHECK ROLE"))</f>
        <v/>
      </c>
      <c r="P34" s="24" t="str">
        <f aca="true">IF($A34="","",IFERROR(IF(INDEX('Role Requirements'!$B$5:$P$12,MATCH($C34,'Role Requirements'!$A$5:$A$12,0),11)&lt;&gt;"X","N/A",IF('Training Matrix'!P31="","NOT RECORDED",IF('Training Requirements'!$D$15=0,"CURRENT",IF(EDATE('Training Matrix'!P31,'Training Requirements'!$D$15)&lt;TODAY(),"OVERDUE",IF(EDATE('Training Matrix'!P31,'Training Requirements'!$D$15)&lt;=TODAY()+60,"DUE SOON","CURRENT"))))),"CHECK ROLE"))</f>
        <v/>
      </c>
      <c r="Q34" s="24" t="str">
        <f aca="true">IF($A34="","",IFERROR(IF(INDEX('Role Requirements'!$B$5:$P$12,MATCH($C34,'Role Requirements'!$A$5:$A$12,0),12)&lt;&gt;"X","N/A",IF('Training Matrix'!Q31="","NOT RECORDED",IF('Training Requirements'!$D$16=0,"CURRENT",IF(EDATE('Training Matrix'!Q31,'Training Requirements'!$D$16)&lt;TODAY(),"OVERDUE",IF(EDATE('Training Matrix'!Q31,'Training Requirements'!$D$16)&lt;=TODAY()+60,"DUE SOON","CURRENT"))))),"CHECK ROLE"))</f>
        <v/>
      </c>
      <c r="R34" s="24" t="str">
        <f aca="true">IF($A34="","",IFERROR(IF(INDEX('Role Requirements'!$B$5:$P$12,MATCH($C34,'Role Requirements'!$A$5:$A$12,0),13)&lt;&gt;"X","N/A",IF('Training Matrix'!R31="","NOT RECORDED",IF('Training Requirements'!$D$17=0,"CURRENT",IF(EDATE('Training Matrix'!R31,'Training Requirements'!$D$17)&lt;TODAY(),"OVERDUE",IF(EDATE('Training Matrix'!R31,'Training Requirements'!$D$17)&lt;=TODAY()+60,"DUE SOON","CURRENT"))))),"CHECK ROLE"))</f>
        <v/>
      </c>
      <c r="S34" s="24" t="str">
        <f aca="true">IF($A34="","",IFERROR(IF(INDEX('Role Requirements'!$B$5:$P$12,MATCH($C34,'Role Requirements'!$A$5:$A$12,0),14)&lt;&gt;"X","N/A",IF('Training Matrix'!S31="","NOT RECORDED",IF('Training Requirements'!$D$18=0,"CURRENT",IF(EDATE('Training Matrix'!S31,'Training Requirements'!$D$18)&lt;TODAY(),"OVERDUE",IF(EDATE('Training Matrix'!S31,'Training Requirements'!$D$18)&lt;=TODAY()+60,"DUE SOON","CURRENT"))))),"CHECK ROLE"))</f>
        <v/>
      </c>
      <c r="T34" s="24" t="str">
        <f aca="true">IF($A34="","",IFERROR(IF(INDEX('Role Requirements'!$B$5:$P$12,MATCH($C34,'Role Requirements'!$A$5:$A$12,0),15)&lt;&gt;"X","N/A",IF('Training Matrix'!T31="","NOT RECORDED",IF('Training Requirements'!$D$19=0,"CURRENT",IF(EDATE('Training Matrix'!T31,'Training Requirements'!$D$19)&lt;TODAY(),"OVERDUE",IF(EDATE('Training Matrix'!T31,'Training Requirements'!$D$19)&lt;=TODAY()+60,"DUE SOON","CURRENT"))))),"CHECK ROLE"))</f>
        <v/>
      </c>
    </row>
    <row r="35" customFormat="false" ht="15" hidden="false" customHeight="false" outlineLevel="0" collapsed="false">
      <c r="A35" s="11" t="str">
        <f aca="false">IF('Training Matrix'!A32="","",'Training Matrix'!A32)</f>
        <v/>
      </c>
      <c r="B35" s="11" t="str">
        <f aca="false">IF('Training Matrix'!B32="","",'Training Matrix'!B32)</f>
        <v/>
      </c>
      <c r="C35" s="11" t="str">
        <f aca="false">IF('Training Matrix'!C32="","",'Training Matrix'!C32)</f>
        <v/>
      </c>
      <c r="D35" s="11" t="str">
        <f aca="false">IF('Training Matrix'!D32="","",'Training Matrix'!D32)</f>
        <v/>
      </c>
      <c r="E35" s="11" t="str">
        <f aca="false">IF('Training Matrix'!E32="","",'Training Matrix'!E32)</f>
        <v/>
      </c>
      <c r="F35" s="24" t="str">
        <f aca="true">IF($A35="","",IFERROR(IF(INDEX('Role Requirements'!$B$5:$P$12,MATCH($C35,'Role Requirements'!$A$5:$A$12,0),1)&lt;&gt;"X","N/A",IF('Training Matrix'!F32="","NOT RECORDED",IF('Training Requirements'!$D$5=0,"CURRENT",IF(EDATE('Training Matrix'!F32,'Training Requirements'!$D$5)&lt;TODAY(),"OVERDUE",IF(EDATE('Training Matrix'!F32,'Training Requirements'!$D$5)&lt;=TODAY()+60,"DUE SOON","CURRENT"))))),"CHECK ROLE"))</f>
        <v/>
      </c>
      <c r="G35" s="24" t="str">
        <f aca="true">IF($A35="","",IFERROR(IF(INDEX('Role Requirements'!$B$5:$P$12,MATCH($C35,'Role Requirements'!$A$5:$A$12,0),2)&lt;&gt;"X","N/A",IF('Training Matrix'!G32="","NOT RECORDED",IF('Training Requirements'!$D$6=0,"CURRENT",IF(EDATE('Training Matrix'!G32,'Training Requirements'!$D$6)&lt;TODAY(),"OVERDUE",IF(EDATE('Training Matrix'!G32,'Training Requirements'!$D$6)&lt;=TODAY()+60,"DUE SOON","CURRENT"))))),"CHECK ROLE"))</f>
        <v/>
      </c>
      <c r="H35" s="24" t="str">
        <f aca="true">IF($A35="","",IFERROR(IF(INDEX('Role Requirements'!$B$5:$P$12,MATCH($C35,'Role Requirements'!$A$5:$A$12,0),3)&lt;&gt;"X","N/A",IF('Training Matrix'!H32="","NOT RECORDED",IF('Training Requirements'!$D$7=0,"CURRENT",IF(EDATE('Training Matrix'!H32,'Training Requirements'!$D$7)&lt;TODAY(),"OVERDUE",IF(EDATE('Training Matrix'!H32,'Training Requirements'!$D$7)&lt;=TODAY()+60,"DUE SOON","CURRENT"))))),"CHECK ROLE"))</f>
        <v/>
      </c>
      <c r="I35" s="24" t="str">
        <f aca="true">IF($A35="","",IFERROR(IF(INDEX('Role Requirements'!$B$5:$P$12,MATCH($C35,'Role Requirements'!$A$5:$A$12,0),4)&lt;&gt;"X","N/A",IF('Training Matrix'!I32="","NOT RECORDED",IF('Training Requirements'!$D$8=0,"CURRENT",IF(EDATE('Training Matrix'!I32,'Training Requirements'!$D$8)&lt;TODAY(),"OVERDUE",IF(EDATE('Training Matrix'!I32,'Training Requirements'!$D$8)&lt;=TODAY()+60,"DUE SOON","CURRENT"))))),"CHECK ROLE"))</f>
        <v/>
      </c>
      <c r="J35" s="24" t="str">
        <f aca="true">IF($A35="","",IFERROR(IF(INDEX('Role Requirements'!$B$5:$P$12,MATCH($C35,'Role Requirements'!$A$5:$A$12,0),5)&lt;&gt;"X","N/A",IF('Training Matrix'!J32="","NOT RECORDED",IF('Training Requirements'!$D$9=0,"CURRENT",IF(EDATE('Training Matrix'!J32,'Training Requirements'!$D$9)&lt;TODAY(),"OVERDUE",IF(EDATE('Training Matrix'!J32,'Training Requirements'!$D$9)&lt;=TODAY()+60,"DUE SOON","CURRENT"))))),"CHECK ROLE"))</f>
        <v/>
      </c>
      <c r="K35" s="24" t="str">
        <f aca="true">IF($A35="","",IFERROR(IF(INDEX('Role Requirements'!$B$5:$P$12,MATCH($C35,'Role Requirements'!$A$5:$A$12,0),6)&lt;&gt;"X","N/A",IF('Training Matrix'!K32="","NOT RECORDED",IF('Training Requirements'!$D$10=0,"CURRENT",IF(EDATE('Training Matrix'!K32,'Training Requirements'!$D$10)&lt;TODAY(),"OVERDUE",IF(EDATE('Training Matrix'!K32,'Training Requirements'!$D$10)&lt;=TODAY()+60,"DUE SOON","CURRENT"))))),"CHECK ROLE"))</f>
        <v/>
      </c>
      <c r="L35" s="24" t="str">
        <f aca="true">IF($A35="","",IFERROR(IF(INDEX('Role Requirements'!$B$5:$P$12,MATCH($C35,'Role Requirements'!$A$5:$A$12,0),7)&lt;&gt;"X","N/A",IF('Training Matrix'!L32="","NOT RECORDED",IF('Training Requirements'!$D$11=0,"CURRENT",IF(EDATE('Training Matrix'!L32,'Training Requirements'!$D$11)&lt;TODAY(),"OVERDUE",IF(EDATE('Training Matrix'!L32,'Training Requirements'!$D$11)&lt;=TODAY()+60,"DUE SOON","CURRENT"))))),"CHECK ROLE"))</f>
        <v/>
      </c>
      <c r="M35" s="24" t="str">
        <f aca="true">IF($A35="","",IFERROR(IF(INDEX('Role Requirements'!$B$5:$P$12,MATCH($C35,'Role Requirements'!$A$5:$A$12,0),8)&lt;&gt;"X","N/A",IF('Training Matrix'!M32="","NOT RECORDED",IF('Training Requirements'!$D$12=0,"CURRENT",IF(EDATE('Training Matrix'!M32,'Training Requirements'!$D$12)&lt;TODAY(),"OVERDUE",IF(EDATE('Training Matrix'!M32,'Training Requirements'!$D$12)&lt;=TODAY()+60,"DUE SOON","CURRENT"))))),"CHECK ROLE"))</f>
        <v/>
      </c>
      <c r="N35" s="24" t="str">
        <f aca="true">IF($A35="","",IFERROR(IF(INDEX('Role Requirements'!$B$5:$P$12,MATCH($C35,'Role Requirements'!$A$5:$A$12,0),9)&lt;&gt;"X","N/A",IF('Training Matrix'!N32="","NOT RECORDED",IF('Training Requirements'!$D$13=0,"CURRENT",IF(EDATE('Training Matrix'!N32,'Training Requirements'!$D$13)&lt;TODAY(),"OVERDUE",IF(EDATE('Training Matrix'!N32,'Training Requirements'!$D$13)&lt;=TODAY()+60,"DUE SOON","CURRENT"))))),"CHECK ROLE"))</f>
        <v/>
      </c>
      <c r="O35" s="24" t="str">
        <f aca="true">IF($A35="","",IFERROR(IF(INDEX('Role Requirements'!$B$5:$P$12,MATCH($C35,'Role Requirements'!$A$5:$A$12,0),10)&lt;&gt;"X","N/A",IF('Training Matrix'!O32="","NOT RECORDED",IF('Training Requirements'!$D$14=0,"CURRENT",IF(EDATE('Training Matrix'!O32,'Training Requirements'!$D$14)&lt;TODAY(),"OVERDUE",IF(EDATE('Training Matrix'!O32,'Training Requirements'!$D$14)&lt;=TODAY()+60,"DUE SOON","CURRENT"))))),"CHECK ROLE"))</f>
        <v/>
      </c>
      <c r="P35" s="24" t="str">
        <f aca="true">IF($A35="","",IFERROR(IF(INDEX('Role Requirements'!$B$5:$P$12,MATCH($C35,'Role Requirements'!$A$5:$A$12,0),11)&lt;&gt;"X","N/A",IF('Training Matrix'!P32="","NOT RECORDED",IF('Training Requirements'!$D$15=0,"CURRENT",IF(EDATE('Training Matrix'!P32,'Training Requirements'!$D$15)&lt;TODAY(),"OVERDUE",IF(EDATE('Training Matrix'!P32,'Training Requirements'!$D$15)&lt;=TODAY()+60,"DUE SOON","CURRENT"))))),"CHECK ROLE"))</f>
        <v/>
      </c>
      <c r="Q35" s="24" t="str">
        <f aca="true">IF($A35="","",IFERROR(IF(INDEX('Role Requirements'!$B$5:$P$12,MATCH($C35,'Role Requirements'!$A$5:$A$12,0),12)&lt;&gt;"X","N/A",IF('Training Matrix'!Q32="","NOT RECORDED",IF('Training Requirements'!$D$16=0,"CURRENT",IF(EDATE('Training Matrix'!Q32,'Training Requirements'!$D$16)&lt;TODAY(),"OVERDUE",IF(EDATE('Training Matrix'!Q32,'Training Requirements'!$D$16)&lt;=TODAY()+60,"DUE SOON","CURRENT"))))),"CHECK ROLE"))</f>
        <v/>
      </c>
      <c r="R35" s="24" t="str">
        <f aca="true">IF($A35="","",IFERROR(IF(INDEX('Role Requirements'!$B$5:$P$12,MATCH($C35,'Role Requirements'!$A$5:$A$12,0),13)&lt;&gt;"X","N/A",IF('Training Matrix'!R32="","NOT RECORDED",IF('Training Requirements'!$D$17=0,"CURRENT",IF(EDATE('Training Matrix'!R32,'Training Requirements'!$D$17)&lt;TODAY(),"OVERDUE",IF(EDATE('Training Matrix'!R32,'Training Requirements'!$D$17)&lt;=TODAY()+60,"DUE SOON","CURRENT"))))),"CHECK ROLE"))</f>
        <v/>
      </c>
      <c r="S35" s="24" t="str">
        <f aca="true">IF($A35="","",IFERROR(IF(INDEX('Role Requirements'!$B$5:$P$12,MATCH($C35,'Role Requirements'!$A$5:$A$12,0),14)&lt;&gt;"X","N/A",IF('Training Matrix'!S32="","NOT RECORDED",IF('Training Requirements'!$D$18=0,"CURRENT",IF(EDATE('Training Matrix'!S32,'Training Requirements'!$D$18)&lt;TODAY(),"OVERDUE",IF(EDATE('Training Matrix'!S32,'Training Requirements'!$D$18)&lt;=TODAY()+60,"DUE SOON","CURRENT"))))),"CHECK ROLE"))</f>
        <v/>
      </c>
      <c r="T35" s="24" t="str">
        <f aca="true">IF($A35="","",IFERROR(IF(INDEX('Role Requirements'!$B$5:$P$12,MATCH($C35,'Role Requirements'!$A$5:$A$12,0),15)&lt;&gt;"X","N/A",IF('Training Matrix'!T32="","NOT RECORDED",IF('Training Requirements'!$D$19=0,"CURRENT",IF(EDATE('Training Matrix'!T32,'Training Requirements'!$D$19)&lt;TODAY(),"OVERDUE",IF(EDATE('Training Matrix'!T32,'Training Requirements'!$D$19)&lt;=TODAY()+60,"DUE SOON","CURRENT"))))),"CHECK ROLE"))</f>
        <v/>
      </c>
    </row>
    <row r="36" customFormat="false" ht="15" hidden="false" customHeight="false" outlineLevel="0" collapsed="false">
      <c r="A36" s="11" t="str">
        <f aca="false">IF('Training Matrix'!A33="","",'Training Matrix'!A33)</f>
        <v/>
      </c>
      <c r="B36" s="11" t="str">
        <f aca="false">IF('Training Matrix'!B33="","",'Training Matrix'!B33)</f>
        <v/>
      </c>
      <c r="C36" s="11" t="str">
        <f aca="false">IF('Training Matrix'!C33="","",'Training Matrix'!C33)</f>
        <v/>
      </c>
      <c r="D36" s="11" t="str">
        <f aca="false">IF('Training Matrix'!D33="","",'Training Matrix'!D33)</f>
        <v/>
      </c>
      <c r="E36" s="11" t="str">
        <f aca="false">IF('Training Matrix'!E33="","",'Training Matrix'!E33)</f>
        <v/>
      </c>
      <c r="F36" s="24" t="str">
        <f aca="true">IF($A36="","",IFERROR(IF(INDEX('Role Requirements'!$B$5:$P$12,MATCH($C36,'Role Requirements'!$A$5:$A$12,0),1)&lt;&gt;"X","N/A",IF('Training Matrix'!F33="","NOT RECORDED",IF('Training Requirements'!$D$5=0,"CURRENT",IF(EDATE('Training Matrix'!F33,'Training Requirements'!$D$5)&lt;TODAY(),"OVERDUE",IF(EDATE('Training Matrix'!F33,'Training Requirements'!$D$5)&lt;=TODAY()+60,"DUE SOON","CURRENT"))))),"CHECK ROLE"))</f>
        <v/>
      </c>
      <c r="G36" s="24" t="str">
        <f aca="true">IF($A36="","",IFERROR(IF(INDEX('Role Requirements'!$B$5:$P$12,MATCH($C36,'Role Requirements'!$A$5:$A$12,0),2)&lt;&gt;"X","N/A",IF('Training Matrix'!G33="","NOT RECORDED",IF('Training Requirements'!$D$6=0,"CURRENT",IF(EDATE('Training Matrix'!G33,'Training Requirements'!$D$6)&lt;TODAY(),"OVERDUE",IF(EDATE('Training Matrix'!G33,'Training Requirements'!$D$6)&lt;=TODAY()+60,"DUE SOON","CURRENT"))))),"CHECK ROLE"))</f>
        <v/>
      </c>
      <c r="H36" s="24" t="str">
        <f aca="true">IF($A36="","",IFERROR(IF(INDEX('Role Requirements'!$B$5:$P$12,MATCH($C36,'Role Requirements'!$A$5:$A$12,0),3)&lt;&gt;"X","N/A",IF('Training Matrix'!H33="","NOT RECORDED",IF('Training Requirements'!$D$7=0,"CURRENT",IF(EDATE('Training Matrix'!H33,'Training Requirements'!$D$7)&lt;TODAY(),"OVERDUE",IF(EDATE('Training Matrix'!H33,'Training Requirements'!$D$7)&lt;=TODAY()+60,"DUE SOON","CURRENT"))))),"CHECK ROLE"))</f>
        <v/>
      </c>
      <c r="I36" s="24" t="str">
        <f aca="true">IF($A36="","",IFERROR(IF(INDEX('Role Requirements'!$B$5:$P$12,MATCH($C36,'Role Requirements'!$A$5:$A$12,0),4)&lt;&gt;"X","N/A",IF('Training Matrix'!I33="","NOT RECORDED",IF('Training Requirements'!$D$8=0,"CURRENT",IF(EDATE('Training Matrix'!I33,'Training Requirements'!$D$8)&lt;TODAY(),"OVERDUE",IF(EDATE('Training Matrix'!I33,'Training Requirements'!$D$8)&lt;=TODAY()+60,"DUE SOON","CURRENT"))))),"CHECK ROLE"))</f>
        <v/>
      </c>
      <c r="J36" s="24" t="str">
        <f aca="true">IF($A36="","",IFERROR(IF(INDEX('Role Requirements'!$B$5:$P$12,MATCH($C36,'Role Requirements'!$A$5:$A$12,0),5)&lt;&gt;"X","N/A",IF('Training Matrix'!J33="","NOT RECORDED",IF('Training Requirements'!$D$9=0,"CURRENT",IF(EDATE('Training Matrix'!J33,'Training Requirements'!$D$9)&lt;TODAY(),"OVERDUE",IF(EDATE('Training Matrix'!J33,'Training Requirements'!$D$9)&lt;=TODAY()+60,"DUE SOON","CURRENT"))))),"CHECK ROLE"))</f>
        <v/>
      </c>
      <c r="K36" s="24" t="str">
        <f aca="true">IF($A36="","",IFERROR(IF(INDEX('Role Requirements'!$B$5:$P$12,MATCH($C36,'Role Requirements'!$A$5:$A$12,0),6)&lt;&gt;"X","N/A",IF('Training Matrix'!K33="","NOT RECORDED",IF('Training Requirements'!$D$10=0,"CURRENT",IF(EDATE('Training Matrix'!K33,'Training Requirements'!$D$10)&lt;TODAY(),"OVERDUE",IF(EDATE('Training Matrix'!K33,'Training Requirements'!$D$10)&lt;=TODAY()+60,"DUE SOON","CURRENT"))))),"CHECK ROLE"))</f>
        <v/>
      </c>
      <c r="L36" s="24" t="str">
        <f aca="true">IF($A36="","",IFERROR(IF(INDEX('Role Requirements'!$B$5:$P$12,MATCH($C36,'Role Requirements'!$A$5:$A$12,0),7)&lt;&gt;"X","N/A",IF('Training Matrix'!L33="","NOT RECORDED",IF('Training Requirements'!$D$11=0,"CURRENT",IF(EDATE('Training Matrix'!L33,'Training Requirements'!$D$11)&lt;TODAY(),"OVERDUE",IF(EDATE('Training Matrix'!L33,'Training Requirements'!$D$11)&lt;=TODAY()+60,"DUE SOON","CURRENT"))))),"CHECK ROLE"))</f>
        <v/>
      </c>
      <c r="M36" s="24" t="str">
        <f aca="true">IF($A36="","",IFERROR(IF(INDEX('Role Requirements'!$B$5:$P$12,MATCH($C36,'Role Requirements'!$A$5:$A$12,0),8)&lt;&gt;"X","N/A",IF('Training Matrix'!M33="","NOT RECORDED",IF('Training Requirements'!$D$12=0,"CURRENT",IF(EDATE('Training Matrix'!M33,'Training Requirements'!$D$12)&lt;TODAY(),"OVERDUE",IF(EDATE('Training Matrix'!M33,'Training Requirements'!$D$12)&lt;=TODAY()+60,"DUE SOON","CURRENT"))))),"CHECK ROLE"))</f>
        <v/>
      </c>
      <c r="N36" s="24" t="str">
        <f aca="true">IF($A36="","",IFERROR(IF(INDEX('Role Requirements'!$B$5:$P$12,MATCH($C36,'Role Requirements'!$A$5:$A$12,0),9)&lt;&gt;"X","N/A",IF('Training Matrix'!N33="","NOT RECORDED",IF('Training Requirements'!$D$13=0,"CURRENT",IF(EDATE('Training Matrix'!N33,'Training Requirements'!$D$13)&lt;TODAY(),"OVERDUE",IF(EDATE('Training Matrix'!N33,'Training Requirements'!$D$13)&lt;=TODAY()+60,"DUE SOON","CURRENT"))))),"CHECK ROLE"))</f>
        <v/>
      </c>
      <c r="O36" s="24" t="str">
        <f aca="true">IF($A36="","",IFERROR(IF(INDEX('Role Requirements'!$B$5:$P$12,MATCH($C36,'Role Requirements'!$A$5:$A$12,0),10)&lt;&gt;"X","N/A",IF('Training Matrix'!O33="","NOT RECORDED",IF('Training Requirements'!$D$14=0,"CURRENT",IF(EDATE('Training Matrix'!O33,'Training Requirements'!$D$14)&lt;TODAY(),"OVERDUE",IF(EDATE('Training Matrix'!O33,'Training Requirements'!$D$14)&lt;=TODAY()+60,"DUE SOON","CURRENT"))))),"CHECK ROLE"))</f>
        <v/>
      </c>
      <c r="P36" s="24" t="str">
        <f aca="true">IF($A36="","",IFERROR(IF(INDEX('Role Requirements'!$B$5:$P$12,MATCH($C36,'Role Requirements'!$A$5:$A$12,0),11)&lt;&gt;"X","N/A",IF('Training Matrix'!P33="","NOT RECORDED",IF('Training Requirements'!$D$15=0,"CURRENT",IF(EDATE('Training Matrix'!P33,'Training Requirements'!$D$15)&lt;TODAY(),"OVERDUE",IF(EDATE('Training Matrix'!P33,'Training Requirements'!$D$15)&lt;=TODAY()+60,"DUE SOON","CURRENT"))))),"CHECK ROLE"))</f>
        <v/>
      </c>
      <c r="Q36" s="24" t="str">
        <f aca="true">IF($A36="","",IFERROR(IF(INDEX('Role Requirements'!$B$5:$P$12,MATCH($C36,'Role Requirements'!$A$5:$A$12,0),12)&lt;&gt;"X","N/A",IF('Training Matrix'!Q33="","NOT RECORDED",IF('Training Requirements'!$D$16=0,"CURRENT",IF(EDATE('Training Matrix'!Q33,'Training Requirements'!$D$16)&lt;TODAY(),"OVERDUE",IF(EDATE('Training Matrix'!Q33,'Training Requirements'!$D$16)&lt;=TODAY()+60,"DUE SOON","CURRENT"))))),"CHECK ROLE"))</f>
        <v/>
      </c>
      <c r="R36" s="24" t="str">
        <f aca="true">IF($A36="","",IFERROR(IF(INDEX('Role Requirements'!$B$5:$P$12,MATCH($C36,'Role Requirements'!$A$5:$A$12,0),13)&lt;&gt;"X","N/A",IF('Training Matrix'!R33="","NOT RECORDED",IF('Training Requirements'!$D$17=0,"CURRENT",IF(EDATE('Training Matrix'!R33,'Training Requirements'!$D$17)&lt;TODAY(),"OVERDUE",IF(EDATE('Training Matrix'!R33,'Training Requirements'!$D$17)&lt;=TODAY()+60,"DUE SOON","CURRENT"))))),"CHECK ROLE"))</f>
        <v/>
      </c>
      <c r="S36" s="24" t="str">
        <f aca="true">IF($A36="","",IFERROR(IF(INDEX('Role Requirements'!$B$5:$P$12,MATCH($C36,'Role Requirements'!$A$5:$A$12,0),14)&lt;&gt;"X","N/A",IF('Training Matrix'!S33="","NOT RECORDED",IF('Training Requirements'!$D$18=0,"CURRENT",IF(EDATE('Training Matrix'!S33,'Training Requirements'!$D$18)&lt;TODAY(),"OVERDUE",IF(EDATE('Training Matrix'!S33,'Training Requirements'!$D$18)&lt;=TODAY()+60,"DUE SOON","CURRENT"))))),"CHECK ROLE"))</f>
        <v/>
      </c>
      <c r="T36" s="24" t="str">
        <f aca="true">IF($A36="","",IFERROR(IF(INDEX('Role Requirements'!$B$5:$P$12,MATCH($C36,'Role Requirements'!$A$5:$A$12,0),15)&lt;&gt;"X","N/A",IF('Training Matrix'!T33="","NOT RECORDED",IF('Training Requirements'!$D$19=0,"CURRENT",IF(EDATE('Training Matrix'!T33,'Training Requirements'!$D$19)&lt;TODAY(),"OVERDUE",IF(EDATE('Training Matrix'!T33,'Training Requirements'!$D$19)&lt;=TODAY()+60,"DUE SOON","CURRENT"))))),"CHECK ROLE"))</f>
        <v/>
      </c>
    </row>
    <row r="37" customFormat="false" ht="15" hidden="false" customHeight="false" outlineLevel="0" collapsed="false">
      <c r="A37" s="11" t="str">
        <f aca="false">IF('Training Matrix'!A34="","",'Training Matrix'!A34)</f>
        <v/>
      </c>
      <c r="B37" s="11" t="str">
        <f aca="false">IF('Training Matrix'!B34="","",'Training Matrix'!B34)</f>
        <v/>
      </c>
      <c r="C37" s="11" t="str">
        <f aca="false">IF('Training Matrix'!C34="","",'Training Matrix'!C34)</f>
        <v/>
      </c>
      <c r="D37" s="11" t="str">
        <f aca="false">IF('Training Matrix'!D34="","",'Training Matrix'!D34)</f>
        <v/>
      </c>
      <c r="E37" s="11" t="str">
        <f aca="false">IF('Training Matrix'!E34="","",'Training Matrix'!E34)</f>
        <v/>
      </c>
      <c r="F37" s="24" t="str">
        <f aca="true">IF($A37="","",IFERROR(IF(INDEX('Role Requirements'!$B$5:$P$12,MATCH($C37,'Role Requirements'!$A$5:$A$12,0),1)&lt;&gt;"X","N/A",IF('Training Matrix'!F34="","NOT RECORDED",IF('Training Requirements'!$D$5=0,"CURRENT",IF(EDATE('Training Matrix'!F34,'Training Requirements'!$D$5)&lt;TODAY(),"OVERDUE",IF(EDATE('Training Matrix'!F34,'Training Requirements'!$D$5)&lt;=TODAY()+60,"DUE SOON","CURRENT"))))),"CHECK ROLE"))</f>
        <v/>
      </c>
      <c r="G37" s="24" t="str">
        <f aca="true">IF($A37="","",IFERROR(IF(INDEX('Role Requirements'!$B$5:$P$12,MATCH($C37,'Role Requirements'!$A$5:$A$12,0),2)&lt;&gt;"X","N/A",IF('Training Matrix'!G34="","NOT RECORDED",IF('Training Requirements'!$D$6=0,"CURRENT",IF(EDATE('Training Matrix'!G34,'Training Requirements'!$D$6)&lt;TODAY(),"OVERDUE",IF(EDATE('Training Matrix'!G34,'Training Requirements'!$D$6)&lt;=TODAY()+60,"DUE SOON","CURRENT"))))),"CHECK ROLE"))</f>
        <v/>
      </c>
      <c r="H37" s="24" t="str">
        <f aca="true">IF($A37="","",IFERROR(IF(INDEX('Role Requirements'!$B$5:$P$12,MATCH($C37,'Role Requirements'!$A$5:$A$12,0),3)&lt;&gt;"X","N/A",IF('Training Matrix'!H34="","NOT RECORDED",IF('Training Requirements'!$D$7=0,"CURRENT",IF(EDATE('Training Matrix'!H34,'Training Requirements'!$D$7)&lt;TODAY(),"OVERDUE",IF(EDATE('Training Matrix'!H34,'Training Requirements'!$D$7)&lt;=TODAY()+60,"DUE SOON","CURRENT"))))),"CHECK ROLE"))</f>
        <v/>
      </c>
      <c r="I37" s="24" t="str">
        <f aca="true">IF($A37="","",IFERROR(IF(INDEX('Role Requirements'!$B$5:$P$12,MATCH($C37,'Role Requirements'!$A$5:$A$12,0),4)&lt;&gt;"X","N/A",IF('Training Matrix'!I34="","NOT RECORDED",IF('Training Requirements'!$D$8=0,"CURRENT",IF(EDATE('Training Matrix'!I34,'Training Requirements'!$D$8)&lt;TODAY(),"OVERDUE",IF(EDATE('Training Matrix'!I34,'Training Requirements'!$D$8)&lt;=TODAY()+60,"DUE SOON","CURRENT"))))),"CHECK ROLE"))</f>
        <v/>
      </c>
      <c r="J37" s="24" t="str">
        <f aca="true">IF($A37="","",IFERROR(IF(INDEX('Role Requirements'!$B$5:$P$12,MATCH($C37,'Role Requirements'!$A$5:$A$12,0),5)&lt;&gt;"X","N/A",IF('Training Matrix'!J34="","NOT RECORDED",IF('Training Requirements'!$D$9=0,"CURRENT",IF(EDATE('Training Matrix'!J34,'Training Requirements'!$D$9)&lt;TODAY(),"OVERDUE",IF(EDATE('Training Matrix'!J34,'Training Requirements'!$D$9)&lt;=TODAY()+60,"DUE SOON","CURRENT"))))),"CHECK ROLE"))</f>
        <v/>
      </c>
      <c r="K37" s="24" t="str">
        <f aca="true">IF($A37="","",IFERROR(IF(INDEX('Role Requirements'!$B$5:$P$12,MATCH($C37,'Role Requirements'!$A$5:$A$12,0),6)&lt;&gt;"X","N/A",IF('Training Matrix'!K34="","NOT RECORDED",IF('Training Requirements'!$D$10=0,"CURRENT",IF(EDATE('Training Matrix'!K34,'Training Requirements'!$D$10)&lt;TODAY(),"OVERDUE",IF(EDATE('Training Matrix'!K34,'Training Requirements'!$D$10)&lt;=TODAY()+60,"DUE SOON","CURRENT"))))),"CHECK ROLE"))</f>
        <v/>
      </c>
      <c r="L37" s="24" t="str">
        <f aca="true">IF($A37="","",IFERROR(IF(INDEX('Role Requirements'!$B$5:$P$12,MATCH($C37,'Role Requirements'!$A$5:$A$12,0),7)&lt;&gt;"X","N/A",IF('Training Matrix'!L34="","NOT RECORDED",IF('Training Requirements'!$D$11=0,"CURRENT",IF(EDATE('Training Matrix'!L34,'Training Requirements'!$D$11)&lt;TODAY(),"OVERDUE",IF(EDATE('Training Matrix'!L34,'Training Requirements'!$D$11)&lt;=TODAY()+60,"DUE SOON","CURRENT"))))),"CHECK ROLE"))</f>
        <v/>
      </c>
      <c r="M37" s="24" t="str">
        <f aca="true">IF($A37="","",IFERROR(IF(INDEX('Role Requirements'!$B$5:$P$12,MATCH($C37,'Role Requirements'!$A$5:$A$12,0),8)&lt;&gt;"X","N/A",IF('Training Matrix'!M34="","NOT RECORDED",IF('Training Requirements'!$D$12=0,"CURRENT",IF(EDATE('Training Matrix'!M34,'Training Requirements'!$D$12)&lt;TODAY(),"OVERDUE",IF(EDATE('Training Matrix'!M34,'Training Requirements'!$D$12)&lt;=TODAY()+60,"DUE SOON","CURRENT"))))),"CHECK ROLE"))</f>
        <v/>
      </c>
      <c r="N37" s="24" t="str">
        <f aca="true">IF($A37="","",IFERROR(IF(INDEX('Role Requirements'!$B$5:$P$12,MATCH($C37,'Role Requirements'!$A$5:$A$12,0),9)&lt;&gt;"X","N/A",IF('Training Matrix'!N34="","NOT RECORDED",IF('Training Requirements'!$D$13=0,"CURRENT",IF(EDATE('Training Matrix'!N34,'Training Requirements'!$D$13)&lt;TODAY(),"OVERDUE",IF(EDATE('Training Matrix'!N34,'Training Requirements'!$D$13)&lt;=TODAY()+60,"DUE SOON","CURRENT"))))),"CHECK ROLE"))</f>
        <v/>
      </c>
      <c r="O37" s="24" t="str">
        <f aca="true">IF($A37="","",IFERROR(IF(INDEX('Role Requirements'!$B$5:$P$12,MATCH($C37,'Role Requirements'!$A$5:$A$12,0),10)&lt;&gt;"X","N/A",IF('Training Matrix'!O34="","NOT RECORDED",IF('Training Requirements'!$D$14=0,"CURRENT",IF(EDATE('Training Matrix'!O34,'Training Requirements'!$D$14)&lt;TODAY(),"OVERDUE",IF(EDATE('Training Matrix'!O34,'Training Requirements'!$D$14)&lt;=TODAY()+60,"DUE SOON","CURRENT"))))),"CHECK ROLE"))</f>
        <v/>
      </c>
      <c r="P37" s="24" t="str">
        <f aca="true">IF($A37="","",IFERROR(IF(INDEX('Role Requirements'!$B$5:$P$12,MATCH($C37,'Role Requirements'!$A$5:$A$12,0),11)&lt;&gt;"X","N/A",IF('Training Matrix'!P34="","NOT RECORDED",IF('Training Requirements'!$D$15=0,"CURRENT",IF(EDATE('Training Matrix'!P34,'Training Requirements'!$D$15)&lt;TODAY(),"OVERDUE",IF(EDATE('Training Matrix'!P34,'Training Requirements'!$D$15)&lt;=TODAY()+60,"DUE SOON","CURRENT"))))),"CHECK ROLE"))</f>
        <v/>
      </c>
      <c r="Q37" s="24" t="str">
        <f aca="true">IF($A37="","",IFERROR(IF(INDEX('Role Requirements'!$B$5:$P$12,MATCH($C37,'Role Requirements'!$A$5:$A$12,0),12)&lt;&gt;"X","N/A",IF('Training Matrix'!Q34="","NOT RECORDED",IF('Training Requirements'!$D$16=0,"CURRENT",IF(EDATE('Training Matrix'!Q34,'Training Requirements'!$D$16)&lt;TODAY(),"OVERDUE",IF(EDATE('Training Matrix'!Q34,'Training Requirements'!$D$16)&lt;=TODAY()+60,"DUE SOON","CURRENT"))))),"CHECK ROLE"))</f>
        <v/>
      </c>
      <c r="R37" s="24" t="str">
        <f aca="true">IF($A37="","",IFERROR(IF(INDEX('Role Requirements'!$B$5:$P$12,MATCH($C37,'Role Requirements'!$A$5:$A$12,0),13)&lt;&gt;"X","N/A",IF('Training Matrix'!R34="","NOT RECORDED",IF('Training Requirements'!$D$17=0,"CURRENT",IF(EDATE('Training Matrix'!R34,'Training Requirements'!$D$17)&lt;TODAY(),"OVERDUE",IF(EDATE('Training Matrix'!R34,'Training Requirements'!$D$17)&lt;=TODAY()+60,"DUE SOON","CURRENT"))))),"CHECK ROLE"))</f>
        <v/>
      </c>
      <c r="S37" s="24" t="str">
        <f aca="true">IF($A37="","",IFERROR(IF(INDEX('Role Requirements'!$B$5:$P$12,MATCH($C37,'Role Requirements'!$A$5:$A$12,0),14)&lt;&gt;"X","N/A",IF('Training Matrix'!S34="","NOT RECORDED",IF('Training Requirements'!$D$18=0,"CURRENT",IF(EDATE('Training Matrix'!S34,'Training Requirements'!$D$18)&lt;TODAY(),"OVERDUE",IF(EDATE('Training Matrix'!S34,'Training Requirements'!$D$18)&lt;=TODAY()+60,"DUE SOON","CURRENT"))))),"CHECK ROLE"))</f>
        <v/>
      </c>
      <c r="T37" s="24" t="str">
        <f aca="true">IF($A37="","",IFERROR(IF(INDEX('Role Requirements'!$B$5:$P$12,MATCH($C37,'Role Requirements'!$A$5:$A$12,0),15)&lt;&gt;"X","N/A",IF('Training Matrix'!T34="","NOT RECORDED",IF('Training Requirements'!$D$19=0,"CURRENT",IF(EDATE('Training Matrix'!T34,'Training Requirements'!$D$19)&lt;TODAY(),"OVERDUE",IF(EDATE('Training Matrix'!T34,'Training Requirements'!$D$19)&lt;=TODAY()+60,"DUE SOON","CURRENT"))))),"CHECK ROLE"))</f>
        <v/>
      </c>
    </row>
    <row r="38" customFormat="false" ht="15" hidden="false" customHeight="false" outlineLevel="0" collapsed="false">
      <c r="A38" s="11" t="str">
        <f aca="false">IF('Training Matrix'!A35="","",'Training Matrix'!A35)</f>
        <v/>
      </c>
      <c r="B38" s="11" t="str">
        <f aca="false">IF('Training Matrix'!B35="","",'Training Matrix'!B35)</f>
        <v/>
      </c>
      <c r="C38" s="11" t="str">
        <f aca="false">IF('Training Matrix'!C35="","",'Training Matrix'!C35)</f>
        <v/>
      </c>
      <c r="D38" s="11" t="str">
        <f aca="false">IF('Training Matrix'!D35="","",'Training Matrix'!D35)</f>
        <v/>
      </c>
      <c r="E38" s="11" t="str">
        <f aca="false">IF('Training Matrix'!E35="","",'Training Matrix'!E35)</f>
        <v/>
      </c>
      <c r="F38" s="24" t="str">
        <f aca="true">IF($A38="","",IFERROR(IF(INDEX('Role Requirements'!$B$5:$P$12,MATCH($C38,'Role Requirements'!$A$5:$A$12,0),1)&lt;&gt;"X","N/A",IF('Training Matrix'!F35="","NOT RECORDED",IF('Training Requirements'!$D$5=0,"CURRENT",IF(EDATE('Training Matrix'!F35,'Training Requirements'!$D$5)&lt;TODAY(),"OVERDUE",IF(EDATE('Training Matrix'!F35,'Training Requirements'!$D$5)&lt;=TODAY()+60,"DUE SOON","CURRENT"))))),"CHECK ROLE"))</f>
        <v/>
      </c>
      <c r="G38" s="24" t="str">
        <f aca="true">IF($A38="","",IFERROR(IF(INDEX('Role Requirements'!$B$5:$P$12,MATCH($C38,'Role Requirements'!$A$5:$A$12,0),2)&lt;&gt;"X","N/A",IF('Training Matrix'!G35="","NOT RECORDED",IF('Training Requirements'!$D$6=0,"CURRENT",IF(EDATE('Training Matrix'!G35,'Training Requirements'!$D$6)&lt;TODAY(),"OVERDUE",IF(EDATE('Training Matrix'!G35,'Training Requirements'!$D$6)&lt;=TODAY()+60,"DUE SOON","CURRENT"))))),"CHECK ROLE"))</f>
        <v/>
      </c>
      <c r="H38" s="24" t="str">
        <f aca="true">IF($A38="","",IFERROR(IF(INDEX('Role Requirements'!$B$5:$P$12,MATCH($C38,'Role Requirements'!$A$5:$A$12,0),3)&lt;&gt;"X","N/A",IF('Training Matrix'!H35="","NOT RECORDED",IF('Training Requirements'!$D$7=0,"CURRENT",IF(EDATE('Training Matrix'!H35,'Training Requirements'!$D$7)&lt;TODAY(),"OVERDUE",IF(EDATE('Training Matrix'!H35,'Training Requirements'!$D$7)&lt;=TODAY()+60,"DUE SOON","CURRENT"))))),"CHECK ROLE"))</f>
        <v/>
      </c>
      <c r="I38" s="24" t="str">
        <f aca="true">IF($A38="","",IFERROR(IF(INDEX('Role Requirements'!$B$5:$P$12,MATCH($C38,'Role Requirements'!$A$5:$A$12,0),4)&lt;&gt;"X","N/A",IF('Training Matrix'!I35="","NOT RECORDED",IF('Training Requirements'!$D$8=0,"CURRENT",IF(EDATE('Training Matrix'!I35,'Training Requirements'!$D$8)&lt;TODAY(),"OVERDUE",IF(EDATE('Training Matrix'!I35,'Training Requirements'!$D$8)&lt;=TODAY()+60,"DUE SOON","CURRENT"))))),"CHECK ROLE"))</f>
        <v/>
      </c>
      <c r="J38" s="24" t="str">
        <f aca="true">IF($A38="","",IFERROR(IF(INDEX('Role Requirements'!$B$5:$P$12,MATCH($C38,'Role Requirements'!$A$5:$A$12,0),5)&lt;&gt;"X","N/A",IF('Training Matrix'!J35="","NOT RECORDED",IF('Training Requirements'!$D$9=0,"CURRENT",IF(EDATE('Training Matrix'!J35,'Training Requirements'!$D$9)&lt;TODAY(),"OVERDUE",IF(EDATE('Training Matrix'!J35,'Training Requirements'!$D$9)&lt;=TODAY()+60,"DUE SOON","CURRENT"))))),"CHECK ROLE"))</f>
        <v/>
      </c>
      <c r="K38" s="24" t="str">
        <f aca="true">IF($A38="","",IFERROR(IF(INDEX('Role Requirements'!$B$5:$P$12,MATCH($C38,'Role Requirements'!$A$5:$A$12,0),6)&lt;&gt;"X","N/A",IF('Training Matrix'!K35="","NOT RECORDED",IF('Training Requirements'!$D$10=0,"CURRENT",IF(EDATE('Training Matrix'!K35,'Training Requirements'!$D$10)&lt;TODAY(),"OVERDUE",IF(EDATE('Training Matrix'!K35,'Training Requirements'!$D$10)&lt;=TODAY()+60,"DUE SOON","CURRENT"))))),"CHECK ROLE"))</f>
        <v/>
      </c>
      <c r="L38" s="24" t="str">
        <f aca="true">IF($A38="","",IFERROR(IF(INDEX('Role Requirements'!$B$5:$P$12,MATCH($C38,'Role Requirements'!$A$5:$A$12,0),7)&lt;&gt;"X","N/A",IF('Training Matrix'!L35="","NOT RECORDED",IF('Training Requirements'!$D$11=0,"CURRENT",IF(EDATE('Training Matrix'!L35,'Training Requirements'!$D$11)&lt;TODAY(),"OVERDUE",IF(EDATE('Training Matrix'!L35,'Training Requirements'!$D$11)&lt;=TODAY()+60,"DUE SOON","CURRENT"))))),"CHECK ROLE"))</f>
        <v/>
      </c>
      <c r="M38" s="24" t="str">
        <f aca="true">IF($A38="","",IFERROR(IF(INDEX('Role Requirements'!$B$5:$P$12,MATCH($C38,'Role Requirements'!$A$5:$A$12,0),8)&lt;&gt;"X","N/A",IF('Training Matrix'!M35="","NOT RECORDED",IF('Training Requirements'!$D$12=0,"CURRENT",IF(EDATE('Training Matrix'!M35,'Training Requirements'!$D$12)&lt;TODAY(),"OVERDUE",IF(EDATE('Training Matrix'!M35,'Training Requirements'!$D$12)&lt;=TODAY()+60,"DUE SOON","CURRENT"))))),"CHECK ROLE"))</f>
        <v/>
      </c>
      <c r="N38" s="24" t="str">
        <f aca="true">IF($A38="","",IFERROR(IF(INDEX('Role Requirements'!$B$5:$P$12,MATCH($C38,'Role Requirements'!$A$5:$A$12,0),9)&lt;&gt;"X","N/A",IF('Training Matrix'!N35="","NOT RECORDED",IF('Training Requirements'!$D$13=0,"CURRENT",IF(EDATE('Training Matrix'!N35,'Training Requirements'!$D$13)&lt;TODAY(),"OVERDUE",IF(EDATE('Training Matrix'!N35,'Training Requirements'!$D$13)&lt;=TODAY()+60,"DUE SOON","CURRENT"))))),"CHECK ROLE"))</f>
        <v/>
      </c>
      <c r="O38" s="24" t="str">
        <f aca="true">IF($A38="","",IFERROR(IF(INDEX('Role Requirements'!$B$5:$P$12,MATCH($C38,'Role Requirements'!$A$5:$A$12,0),10)&lt;&gt;"X","N/A",IF('Training Matrix'!O35="","NOT RECORDED",IF('Training Requirements'!$D$14=0,"CURRENT",IF(EDATE('Training Matrix'!O35,'Training Requirements'!$D$14)&lt;TODAY(),"OVERDUE",IF(EDATE('Training Matrix'!O35,'Training Requirements'!$D$14)&lt;=TODAY()+60,"DUE SOON","CURRENT"))))),"CHECK ROLE"))</f>
        <v/>
      </c>
      <c r="P38" s="24" t="str">
        <f aca="true">IF($A38="","",IFERROR(IF(INDEX('Role Requirements'!$B$5:$P$12,MATCH($C38,'Role Requirements'!$A$5:$A$12,0),11)&lt;&gt;"X","N/A",IF('Training Matrix'!P35="","NOT RECORDED",IF('Training Requirements'!$D$15=0,"CURRENT",IF(EDATE('Training Matrix'!P35,'Training Requirements'!$D$15)&lt;TODAY(),"OVERDUE",IF(EDATE('Training Matrix'!P35,'Training Requirements'!$D$15)&lt;=TODAY()+60,"DUE SOON","CURRENT"))))),"CHECK ROLE"))</f>
        <v/>
      </c>
      <c r="Q38" s="24" t="str">
        <f aca="true">IF($A38="","",IFERROR(IF(INDEX('Role Requirements'!$B$5:$P$12,MATCH($C38,'Role Requirements'!$A$5:$A$12,0),12)&lt;&gt;"X","N/A",IF('Training Matrix'!Q35="","NOT RECORDED",IF('Training Requirements'!$D$16=0,"CURRENT",IF(EDATE('Training Matrix'!Q35,'Training Requirements'!$D$16)&lt;TODAY(),"OVERDUE",IF(EDATE('Training Matrix'!Q35,'Training Requirements'!$D$16)&lt;=TODAY()+60,"DUE SOON","CURRENT"))))),"CHECK ROLE"))</f>
        <v/>
      </c>
      <c r="R38" s="24" t="str">
        <f aca="true">IF($A38="","",IFERROR(IF(INDEX('Role Requirements'!$B$5:$P$12,MATCH($C38,'Role Requirements'!$A$5:$A$12,0),13)&lt;&gt;"X","N/A",IF('Training Matrix'!R35="","NOT RECORDED",IF('Training Requirements'!$D$17=0,"CURRENT",IF(EDATE('Training Matrix'!R35,'Training Requirements'!$D$17)&lt;TODAY(),"OVERDUE",IF(EDATE('Training Matrix'!R35,'Training Requirements'!$D$17)&lt;=TODAY()+60,"DUE SOON","CURRENT"))))),"CHECK ROLE"))</f>
        <v/>
      </c>
      <c r="S38" s="24" t="str">
        <f aca="true">IF($A38="","",IFERROR(IF(INDEX('Role Requirements'!$B$5:$P$12,MATCH($C38,'Role Requirements'!$A$5:$A$12,0),14)&lt;&gt;"X","N/A",IF('Training Matrix'!S35="","NOT RECORDED",IF('Training Requirements'!$D$18=0,"CURRENT",IF(EDATE('Training Matrix'!S35,'Training Requirements'!$D$18)&lt;TODAY(),"OVERDUE",IF(EDATE('Training Matrix'!S35,'Training Requirements'!$D$18)&lt;=TODAY()+60,"DUE SOON","CURRENT"))))),"CHECK ROLE"))</f>
        <v/>
      </c>
      <c r="T38" s="24" t="str">
        <f aca="true">IF($A38="","",IFERROR(IF(INDEX('Role Requirements'!$B$5:$P$12,MATCH($C38,'Role Requirements'!$A$5:$A$12,0),15)&lt;&gt;"X","N/A",IF('Training Matrix'!T35="","NOT RECORDED",IF('Training Requirements'!$D$19=0,"CURRENT",IF(EDATE('Training Matrix'!T35,'Training Requirements'!$D$19)&lt;TODAY(),"OVERDUE",IF(EDATE('Training Matrix'!T35,'Training Requirements'!$D$19)&lt;=TODAY()+60,"DUE SOON","CURRENT"))))),"CHECK ROLE"))</f>
        <v/>
      </c>
    </row>
    <row r="39" customFormat="false" ht="15" hidden="false" customHeight="false" outlineLevel="0" collapsed="false">
      <c r="A39" s="11" t="str">
        <f aca="false">IF('Training Matrix'!A36="","",'Training Matrix'!A36)</f>
        <v/>
      </c>
      <c r="B39" s="11" t="str">
        <f aca="false">IF('Training Matrix'!B36="","",'Training Matrix'!B36)</f>
        <v/>
      </c>
      <c r="C39" s="11" t="str">
        <f aca="false">IF('Training Matrix'!C36="","",'Training Matrix'!C36)</f>
        <v/>
      </c>
      <c r="D39" s="11" t="str">
        <f aca="false">IF('Training Matrix'!D36="","",'Training Matrix'!D36)</f>
        <v/>
      </c>
      <c r="E39" s="11" t="str">
        <f aca="false">IF('Training Matrix'!E36="","",'Training Matrix'!E36)</f>
        <v/>
      </c>
      <c r="F39" s="24" t="str">
        <f aca="true">IF($A39="","",IFERROR(IF(INDEX('Role Requirements'!$B$5:$P$12,MATCH($C39,'Role Requirements'!$A$5:$A$12,0),1)&lt;&gt;"X","N/A",IF('Training Matrix'!F36="","NOT RECORDED",IF('Training Requirements'!$D$5=0,"CURRENT",IF(EDATE('Training Matrix'!F36,'Training Requirements'!$D$5)&lt;TODAY(),"OVERDUE",IF(EDATE('Training Matrix'!F36,'Training Requirements'!$D$5)&lt;=TODAY()+60,"DUE SOON","CURRENT"))))),"CHECK ROLE"))</f>
        <v/>
      </c>
      <c r="G39" s="24" t="str">
        <f aca="true">IF($A39="","",IFERROR(IF(INDEX('Role Requirements'!$B$5:$P$12,MATCH($C39,'Role Requirements'!$A$5:$A$12,0),2)&lt;&gt;"X","N/A",IF('Training Matrix'!G36="","NOT RECORDED",IF('Training Requirements'!$D$6=0,"CURRENT",IF(EDATE('Training Matrix'!G36,'Training Requirements'!$D$6)&lt;TODAY(),"OVERDUE",IF(EDATE('Training Matrix'!G36,'Training Requirements'!$D$6)&lt;=TODAY()+60,"DUE SOON","CURRENT"))))),"CHECK ROLE"))</f>
        <v/>
      </c>
      <c r="H39" s="24" t="str">
        <f aca="true">IF($A39="","",IFERROR(IF(INDEX('Role Requirements'!$B$5:$P$12,MATCH($C39,'Role Requirements'!$A$5:$A$12,0),3)&lt;&gt;"X","N/A",IF('Training Matrix'!H36="","NOT RECORDED",IF('Training Requirements'!$D$7=0,"CURRENT",IF(EDATE('Training Matrix'!H36,'Training Requirements'!$D$7)&lt;TODAY(),"OVERDUE",IF(EDATE('Training Matrix'!H36,'Training Requirements'!$D$7)&lt;=TODAY()+60,"DUE SOON","CURRENT"))))),"CHECK ROLE"))</f>
        <v/>
      </c>
      <c r="I39" s="24" t="str">
        <f aca="true">IF($A39="","",IFERROR(IF(INDEX('Role Requirements'!$B$5:$P$12,MATCH($C39,'Role Requirements'!$A$5:$A$12,0),4)&lt;&gt;"X","N/A",IF('Training Matrix'!I36="","NOT RECORDED",IF('Training Requirements'!$D$8=0,"CURRENT",IF(EDATE('Training Matrix'!I36,'Training Requirements'!$D$8)&lt;TODAY(),"OVERDUE",IF(EDATE('Training Matrix'!I36,'Training Requirements'!$D$8)&lt;=TODAY()+60,"DUE SOON","CURRENT"))))),"CHECK ROLE"))</f>
        <v/>
      </c>
      <c r="J39" s="24" t="str">
        <f aca="true">IF($A39="","",IFERROR(IF(INDEX('Role Requirements'!$B$5:$P$12,MATCH($C39,'Role Requirements'!$A$5:$A$12,0),5)&lt;&gt;"X","N/A",IF('Training Matrix'!J36="","NOT RECORDED",IF('Training Requirements'!$D$9=0,"CURRENT",IF(EDATE('Training Matrix'!J36,'Training Requirements'!$D$9)&lt;TODAY(),"OVERDUE",IF(EDATE('Training Matrix'!J36,'Training Requirements'!$D$9)&lt;=TODAY()+60,"DUE SOON","CURRENT"))))),"CHECK ROLE"))</f>
        <v/>
      </c>
      <c r="K39" s="24" t="str">
        <f aca="true">IF($A39="","",IFERROR(IF(INDEX('Role Requirements'!$B$5:$P$12,MATCH($C39,'Role Requirements'!$A$5:$A$12,0),6)&lt;&gt;"X","N/A",IF('Training Matrix'!K36="","NOT RECORDED",IF('Training Requirements'!$D$10=0,"CURRENT",IF(EDATE('Training Matrix'!K36,'Training Requirements'!$D$10)&lt;TODAY(),"OVERDUE",IF(EDATE('Training Matrix'!K36,'Training Requirements'!$D$10)&lt;=TODAY()+60,"DUE SOON","CURRENT"))))),"CHECK ROLE"))</f>
        <v/>
      </c>
      <c r="L39" s="24" t="str">
        <f aca="true">IF($A39="","",IFERROR(IF(INDEX('Role Requirements'!$B$5:$P$12,MATCH($C39,'Role Requirements'!$A$5:$A$12,0),7)&lt;&gt;"X","N/A",IF('Training Matrix'!L36="","NOT RECORDED",IF('Training Requirements'!$D$11=0,"CURRENT",IF(EDATE('Training Matrix'!L36,'Training Requirements'!$D$11)&lt;TODAY(),"OVERDUE",IF(EDATE('Training Matrix'!L36,'Training Requirements'!$D$11)&lt;=TODAY()+60,"DUE SOON","CURRENT"))))),"CHECK ROLE"))</f>
        <v/>
      </c>
      <c r="M39" s="24" t="str">
        <f aca="true">IF($A39="","",IFERROR(IF(INDEX('Role Requirements'!$B$5:$P$12,MATCH($C39,'Role Requirements'!$A$5:$A$12,0),8)&lt;&gt;"X","N/A",IF('Training Matrix'!M36="","NOT RECORDED",IF('Training Requirements'!$D$12=0,"CURRENT",IF(EDATE('Training Matrix'!M36,'Training Requirements'!$D$12)&lt;TODAY(),"OVERDUE",IF(EDATE('Training Matrix'!M36,'Training Requirements'!$D$12)&lt;=TODAY()+60,"DUE SOON","CURRENT"))))),"CHECK ROLE"))</f>
        <v/>
      </c>
      <c r="N39" s="24" t="str">
        <f aca="true">IF($A39="","",IFERROR(IF(INDEX('Role Requirements'!$B$5:$P$12,MATCH($C39,'Role Requirements'!$A$5:$A$12,0),9)&lt;&gt;"X","N/A",IF('Training Matrix'!N36="","NOT RECORDED",IF('Training Requirements'!$D$13=0,"CURRENT",IF(EDATE('Training Matrix'!N36,'Training Requirements'!$D$13)&lt;TODAY(),"OVERDUE",IF(EDATE('Training Matrix'!N36,'Training Requirements'!$D$13)&lt;=TODAY()+60,"DUE SOON","CURRENT"))))),"CHECK ROLE"))</f>
        <v/>
      </c>
      <c r="O39" s="24" t="str">
        <f aca="true">IF($A39="","",IFERROR(IF(INDEX('Role Requirements'!$B$5:$P$12,MATCH($C39,'Role Requirements'!$A$5:$A$12,0),10)&lt;&gt;"X","N/A",IF('Training Matrix'!O36="","NOT RECORDED",IF('Training Requirements'!$D$14=0,"CURRENT",IF(EDATE('Training Matrix'!O36,'Training Requirements'!$D$14)&lt;TODAY(),"OVERDUE",IF(EDATE('Training Matrix'!O36,'Training Requirements'!$D$14)&lt;=TODAY()+60,"DUE SOON","CURRENT"))))),"CHECK ROLE"))</f>
        <v/>
      </c>
      <c r="P39" s="24" t="str">
        <f aca="true">IF($A39="","",IFERROR(IF(INDEX('Role Requirements'!$B$5:$P$12,MATCH($C39,'Role Requirements'!$A$5:$A$12,0),11)&lt;&gt;"X","N/A",IF('Training Matrix'!P36="","NOT RECORDED",IF('Training Requirements'!$D$15=0,"CURRENT",IF(EDATE('Training Matrix'!P36,'Training Requirements'!$D$15)&lt;TODAY(),"OVERDUE",IF(EDATE('Training Matrix'!P36,'Training Requirements'!$D$15)&lt;=TODAY()+60,"DUE SOON","CURRENT"))))),"CHECK ROLE"))</f>
        <v/>
      </c>
      <c r="Q39" s="24" t="str">
        <f aca="true">IF($A39="","",IFERROR(IF(INDEX('Role Requirements'!$B$5:$P$12,MATCH($C39,'Role Requirements'!$A$5:$A$12,0),12)&lt;&gt;"X","N/A",IF('Training Matrix'!Q36="","NOT RECORDED",IF('Training Requirements'!$D$16=0,"CURRENT",IF(EDATE('Training Matrix'!Q36,'Training Requirements'!$D$16)&lt;TODAY(),"OVERDUE",IF(EDATE('Training Matrix'!Q36,'Training Requirements'!$D$16)&lt;=TODAY()+60,"DUE SOON","CURRENT"))))),"CHECK ROLE"))</f>
        <v/>
      </c>
      <c r="R39" s="24" t="str">
        <f aca="true">IF($A39="","",IFERROR(IF(INDEX('Role Requirements'!$B$5:$P$12,MATCH($C39,'Role Requirements'!$A$5:$A$12,0),13)&lt;&gt;"X","N/A",IF('Training Matrix'!R36="","NOT RECORDED",IF('Training Requirements'!$D$17=0,"CURRENT",IF(EDATE('Training Matrix'!R36,'Training Requirements'!$D$17)&lt;TODAY(),"OVERDUE",IF(EDATE('Training Matrix'!R36,'Training Requirements'!$D$17)&lt;=TODAY()+60,"DUE SOON","CURRENT"))))),"CHECK ROLE"))</f>
        <v/>
      </c>
      <c r="S39" s="24" t="str">
        <f aca="true">IF($A39="","",IFERROR(IF(INDEX('Role Requirements'!$B$5:$P$12,MATCH($C39,'Role Requirements'!$A$5:$A$12,0),14)&lt;&gt;"X","N/A",IF('Training Matrix'!S36="","NOT RECORDED",IF('Training Requirements'!$D$18=0,"CURRENT",IF(EDATE('Training Matrix'!S36,'Training Requirements'!$D$18)&lt;TODAY(),"OVERDUE",IF(EDATE('Training Matrix'!S36,'Training Requirements'!$D$18)&lt;=TODAY()+60,"DUE SOON","CURRENT"))))),"CHECK ROLE"))</f>
        <v/>
      </c>
      <c r="T39" s="24" t="str">
        <f aca="true">IF($A39="","",IFERROR(IF(INDEX('Role Requirements'!$B$5:$P$12,MATCH($C39,'Role Requirements'!$A$5:$A$12,0),15)&lt;&gt;"X","N/A",IF('Training Matrix'!T36="","NOT RECORDED",IF('Training Requirements'!$D$19=0,"CURRENT",IF(EDATE('Training Matrix'!T36,'Training Requirements'!$D$19)&lt;TODAY(),"OVERDUE",IF(EDATE('Training Matrix'!T36,'Training Requirements'!$D$19)&lt;=TODAY()+60,"DUE SOON","CURRENT"))))),"CHECK ROLE"))</f>
        <v/>
      </c>
    </row>
    <row r="40" customFormat="false" ht="15" hidden="false" customHeight="false" outlineLevel="0" collapsed="false">
      <c r="A40" s="11" t="str">
        <f aca="false">IF('Training Matrix'!A37="","",'Training Matrix'!A37)</f>
        <v/>
      </c>
      <c r="B40" s="11" t="str">
        <f aca="false">IF('Training Matrix'!B37="","",'Training Matrix'!B37)</f>
        <v/>
      </c>
      <c r="C40" s="11" t="str">
        <f aca="false">IF('Training Matrix'!C37="","",'Training Matrix'!C37)</f>
        <v/>
      </c>
      <c r="D40" s="11" t="str">
        <f aca="false">IF('Training Matrix'!D37="","",'Training Matrix'!D37)</f>
        <v/>
      </c>
      <c r="E40" s="11" t="str">
        <f aca="false">IF('Training Matrix'!E37="","",'Training Matrix'!E37)</f>
        <v/>
      </c>
      <c r="F40" s="24" t="str">
        <f aca="true">IF($A40="","",IFERROR(IF(INDEX('Role Requirements'!$B$5:$P$12,MATCH($C40,'Role Requirements'!$A$5:$A$12,0),1)&lt;&gt;"X","N/A",IF('Training Matrix'!F37="","NOT RECORDED",IF('Training Requirements'!$D$5=0,"CURRENT",IF(EDATE('Training Matrix'!F37,'Training Requirements'!$D$5)&lt;TODAY(),"OVERDUE",IF(EDATE('Training Matrix'!F37,'Training Requirements'!$D$5)&lt;=TODAY()+60,"DUE SOON","CURRENT"))))),"CHECK ROLE"))</f>
        <v/>
      </c>
      <c r="G40" s="24" t="str">
        <f aca="true">IF($A40="","",IFERROR(IF(INDEX('Role Requirements'!$B$5:$P$12,MATCH($C40,'Role Requirements'!$A$5:$A$12,0),2)&lt;&gt;"X","N/A",IF('Training Matrix'!G37="","NOT RECORDED",IF('Training Requirements'!$D$6=0,"CURRENT",IF(EDATE('Training Matrix'!G37,'Training Requirements'!$D$6)&lt;TODAY(),"OVERDUE",IF(EDATE('Training Matrix'!G37,'Training Requirements'!$D$6)&lt;=TODAY()+60,"DUE SOON","CURRENT"))))),"CHECK ROLE"))</f>
        <v/>
      </c>
      <c r="H40" s="24" t="str">
        <f aca="true">IF($A40="","",IFERROR(IF(INDEX('Role Requirements'!$B$5:$P$12,MATCH($C40,'Role Requirements'!$A$5:$A$12,0),3)&lt;&gt;"X","N/A",IF('Training Matrix'!H37="","NOT RECORDED",IF('Training Requirements'!$D$7=0,"CURRENT",IF(EDATE('Training Matrix'!H37,'Training Requirements'!$D$7)&lt;TODAY(),"OVERDUE",IF(EDATE('Training Matrix'!H37,'Training Requirements'!$D$7)&lt;=TODAY()+60,"DUE SOON","CURRENT"))))),"CHECK ROLE"))</f>
        <v/>
      </c>
      <c r="I40" s="24" t="str">
        <f aca="true">IF($A40="","",IFERROR(IF(INDEX('Role Requirements'!$B$5:$P$12,MATCH($C40,'Role Requirements'!$A$5:$A$12,0),4)&lt;&gt;"X","N/A",IF('Training Matrix'!I37="","NOT RECORDED",IF('Training Requirements'!$D$8=0,"CURRENT",IF(EDATE('Training Matrix'!I37,'Training Requirements'!$D$8)&lt;TODAY(),"OVERDUE",IF(EDATE('Training Matrix'!I37,'Training Requirements'!$D$8)&lt;=TODAY()+60,"DUE SOON","CURRENT"))))),"CHECK ROLE"))</f>
        <v/>
      </c>
      <c r="J40" s="24" t="str">
        <f aca="true">IF($A40="","",IFERROR(IF(INDEX('Role Requirements'!$B$5:$P$12,MATCH($C40,'Role Requirements'!$A$5:$A$12,0),5)&lt;&gt;"X","N/A",IF('Training Matrix'!J37="","NOT RECORDED",IF('Training Requirements'!$D$9=0,"CURRENT",IF(EDATE('Training Matrix'!J37,'Training Requirements'!$D$9)&lt;TODAY(),"OVERDUE",IF(EDATE('Training Matrix'!J37,'Training Requirements'!$D$9)&lt;=TODAY()+60,"DUE SOON","CURRENT"))))),"CHECK ROLE"))</f>
        <v/>
      </c>
      <c r="K40" s="24" t="str">
        <f aca="true">IF($A40="","",IFERROR(IF(INDEX('Role Requirements'!$B$5:$P$12,MATCH($C40,'Role Requirements'!$A$5:$A$12,0),6)&lt;&gt;"X","N/A",IF('Training Matrix'!K37="","NOT RECORDED",IF('Training Requirements'!$D$10=0,"CURRENT",IF(EDATE('Training Matrix'!K37,'Training Requirements'!$D$10)&lt;TODAY(),"OVERDUE",IF(EDATE('Training Matrix'!K37,'Training Requirements'!$D$10)&lt;=TODAY()+60,"DUE SOON","CURRENT"))))),"CHECK ROLE"))</f>
        <v/>
      </c>
      <c r="L40" s="24" t="str">
        <f aca="true">IF($A40="","",IFERROR(IF(INDEX('Role Requirements'!$B$5:$P$12,MATCH($C40,'Role Requirements'!$A$5:$A$12,0),7)&lt;&gt;"X","N/A",IF('Training Matrix'!L37="","NOT RECORDED",IF('Training Requirements'!$D$11=0,"CURRENT",IF(EDATE('Training Matrix'!L37,'Training Requirements'!$D$11)&lt;TODAY(),"OVERDUE",IF(EDATE('Training Matrix'!L37,'Training Requirements'!$D$11)&lt;=TODAY()+60,"DUE SOON","CURRENT"))))),"CHECK ROLE"))</f>
        <v/>
      </c>
      <c r="M40" s="24" t="str">
        <f aca="true">IF($A40="","",IFERROR(IF(INDEX('Role Requirements'!$B$5:$P$12,MATCH($C40,'Role Requirements'!$A$5:$A$12,0),8)&lt;&gt;"X","N/A",IF('Training Matrix'!M37="","NOT RECORDED",IF('Training Requirements'!$D$12=0,"CURRENT",IF(EDATE('Training Matrix'!M37,'Training Requirements'!$D$12)&lt;TODAY(),"OVERDUE",IF(EDATE('Training Matrix'!M37,'Training Requirements'!$D$12)&lt;=TODAY()+60,"DUE SOON","CURRENT"))))),"CHECK ROLE"))</f>
        <v/>
      </c>
      <c r="N40" s="24" t="str">
        <f aca="true">IF($A40="","",IFERROR(IF(INDEX('Role Requirements'!$B$5:$P$12,MATCH($C40,'Role Requirements'!$A$5:$A$12,0),9)&lt;&gt;"X","N/A",IF('Training Matrix'!N37="","NOT RECORDED",IF('Training Requirements'!$D$13=0,"CURRENT",IF(EDATE('Training Matrix'!N37,'Training Requirements'!$D$13)&lt;TODAY(),"OVERDUE",IF(EDATE('Training Matrix'!N37,'Training Requirements'!$D$13)&lt;=TODAY()+60,"DUE SOON","CURRENT"))))),"CHECK ROLE"))</f>
        <v/>
      </c>
      <c r="O40" s="24" t="str">
        <f aca="true">IF($A40="","",IFERROR(IF(INDEX('Role Requirements'!$B$5:$P$12,MATCH($C40,'Role Requirements'!$A$5:$A$12,0),10)&lt;&gt;"X","N/A",IF('Training Matrix'!O37="","NOT RECORDED",IF('Training Requirements'!$D$14=0,"CURRENT",IF(EDATE('Training Matrix'!O37,'Training Requirements'!$D$14)&lt;TODAY(),"OVERDUE",IF(EDATE('Training Matrix'!O37,'Training Requirements'!$D$14)&lt;=TODAY()+60,"DUE SOON","CURRENT"))))),"CHECK ROLE"))</f>
        <v/>
      </c>
      <c r="P40" s="24" t="str">
        <f aca="true">IF($A40="","",IFERROR(IF(INDEX('Role Requirements'!$B$5:$P$12,MATCH($C40,'Role Requirements'!$A$5:$A$12,0),11)&lt;&gt;"X","N/A",IF('Training Matrix'!P37="","NOT RECORDED",IF('Training Requirements'!$D$15=0,"CURRENT",IF(EDATE('Training Matrix'!P37,'Training Requirements'!$D$15)&lt;TODAY(),"OVERDUE",IF(EDATE('Training Matrix'!P37,'Training Requirements'!$D$15)&lt;=TODAY()+60,"DUE SOON","CURRENT"))))),"CHECK ROLE"))</f>
        <v/>
      </c>
      <c r="Q40" s="24" t="str">
        <f aca="true">IF($A40="","",IFERROR(IF(INDEX('Role Requirements'!$B$5:$P$12,MATCH($C40,'Role Requirements'!$A$5:$A$12,0),12)&lt;&gt;"X","N/A",IF('Training Matrix'!Q37="","NOT RECORDED",IF('Training Requirements'!$D$16=0,"CURRENT",IF(EDATE('Training Matrix'!Q37,'Training Requirements'!$D$16)&lt;TODAY(),"OVERDUE",IF(EDATE('Training Matrix'!Q37,'Training Requirements'!$D$16)&lt;=TODAY()+60,"DUE SOON","CURRENT"))))),"CHECK ROLE"))</f>
        <v/>
      </c>
      <c r="R40" s="24" t="str">
        <f aca="true">IF($A40="","",IFERROR(IF(INDEX('Role Requirements'!$B$5:$P$12,MATCH($C40,'Role Requirements'!$A$5:$A$12,0),13)&lt;&gt;"X","N/A",IF('Training Matrix'!R37="","NOT RECORDED",IF('Training Requirements'!$D$17=0,"CURRENT",IF(EDATE('Training Matrix'!R37,'Training Requirements'!$D$17)&lt;TODAY(),"OVERDUE",IF(EDATE('Training Matrix'!R37,'Training Requirements'!$D$17)&lt;=TODAY()+60,"DUE SOON","CURRENT"))))),"CHECK ROLE"))</f>
        <v/>
      </c>
      <c r="S40" s="24" t="str">
        <f aca="true">IF($A40="","",IFERROR(IF(INDEX('Role Requirements'!$B$5:$P$12,MATCH($C40,'Role Requirements'!$A$5:$A$12,0),14)&lt;&gt;"X","N/A",IF('Training Matrix'!S37="","NOT RECORDED",IF('Training Requirements'!$D$18=0,"CURRENT",IF(EDATE('Training Matrix'!S37,'Training Requirements'!$D$18)&lt;TODAY(),"OVERDUE",IF(EDATE('Training Matrix'!S37,'Training Requirements'!$D$18)&lt;=TODAY()+60,"DUE SOON","CURRENT"))))),"CHECK ROLE"))</f>
        <v/>
      </c>
      <c r="T40" s="24" t="str">
        <f aca="true">IF($A40="","",IFERROR(IF(INDEX('Role Requirements'!$B$5:$P$12,MATCH($C40,'Role Requirements'!$A$5:$A$12,0),15)&lt;&gt;"X","N/A",IF('Training Matrix'!T37="","NOT RECORDED",IF('Training Requirements'!$D$19=0,"CURRENT",IF(EDATE('Training Matrix'!T37,'Training Requirements'!$D$19)&lt;TODAY(),"OVERDUE",IF(EDATE('Training Matrix'!T37,'Training Requirements'!$D$19)&lt;=TODAY()+60,"DUE SOON","CURRENT"))))),"CHECK ROLE"))</f>
        <v/>
      </c>
    </row>
    <row r="41" customFormat="false" ht="15" hidden="false" customHeight="false" outlineLevel="0" collapsed="false">
      <c r="A41" s="11" t="str">
        <f aca="false">IF('Training Matrix'!A38="","",'Training Matrix'!A38)</f>
        <v/>
      </c>
      <c r="B41" s="11" t="str">
        <f aca="false">IF('Training Matrix'!B38="","",'Training Matrix'!B38)</f>
        <v/>
      </c>
      <c r="C41" s="11" t="str">
        <f aca="false">IF('Training Matrix'!C38="","",'Training Matrix'!C38)</f>
        <v/>
      </c>
      <c r="D41" s="11" t="str">
        <f aca="false">IF('Training Matrix'!D38="","",'Training Matrix'!D38)</f>
        <v/>
      </c>
      <c r="E41" s="11" t="str">
        <f aca="false">IF('Training Matrix'!E38="","",'Training Matrix'!E38)</f>
        <v/>
      </c>
      <c r="F41" s="24" t="str">
        <f aca="true">IF($A41="","",IFERROR(IF(INDEX('Role Requirements'!$B$5:$P$12,MATCH($C41,'Role Requirements'!$A$5:$A$12,0),1)&lt;&gt;"X","N/A",IF('Training Matrix'!F38="","NOT RECORDED",IF('Training Requirements'!$D$5=0,"CURRENT",IF(EDATE('Training Matrix'!F38,'Training Requirements'!$D$5)&lt;TODAY(),"OVERDUE",IF(EDATE('Training Matrix'!F38,'Training Requirements'!$D$5)&lt;=TODAY()+60,"DUE SOON","CURRENT"))))),"CHECK ROLE"))</f>
        <v/>
      </c>
      <c r="G41" s="24" t="str">
        <f aca="true">IF($A41="","",IFERROR(IF(INDEX('Role Requirements'!$B$5:$P$12,MATCH($C41,'Role Requirements'!$A$5:$A$12,0),2)&lt;&gt;"X","N/A",IF('Training Matrix'!G38="","NOT RECORDED",IF('Training Requirements'!$D$6=0,"CURRENT",IF(EDATE('Training Matrix'!G38,'Training Requirements'!$D$6)&lt;TODAY(),"OVERDUE",IF(EDATE('Training Matrix'!G38,'Training Requirements'!$D$6)&lt;=TODAY()+60,"DUE SOON","CURRENT"))))),"CHECK ROLE"))</f>
        <v/>
      </c>
      <c r="H41" s="24" t="str">
        <f aca="true">IF($A41="","",IFERROR(IF(INDEX('Role Requirements'!$B$5:$P$12,MATCH($C41,'Role Requirements'!$A$5:$A$12,0),3)&lt;&gt;"X","N/A",IF('Training Matrix'!H38="","NOT RECORDED",IF('Training Requirements'!$D$7=0,"CURRENT",IF(EDATE('Training Matrix'!H38,'Training Requirements'!$D$7)&lt;TODAY(),"OVERDUE",IF(EDATE('Training Matrix'!H38,'Training Requirements'!$D$7)&lt;=TODAY()+60,"DUE SOON","CURRENT"))))),"CHECK ROLE"))</f>
        <v/>
      </c>
      <c r="I41" s="24" t="str">
        <f aca="true">IF($A41="","",IFERROR(IF(INDEX('Role Requirements'!$B$5:$P$12,MATCH($C41,'Role Requirements'!$A$5:$A$12,0),4)&lt;&gt;"X","N/A",IF('Training Matrix'!I38="","NOT RECORDED",IF('Training Requirements'!$D$8=0,"CURRENT",IF(EDATE('Training Matrix'!I38,'Training Requirements'!$D$8)&lt;TODAY(),"OVERDUE",IF(EDATE('Training Matrix'!I38,'Training Requirements'!$D$8)&lt;=TODAY()+60,"DUE SOON","CURRENT"))))),"CHECK ROLE"))</f>
        <v/>
      </c>
      <c r="J41" s="24" t="str">
        <f aca="true">IF($A41="","",IFERROR(IF(INDEX('Role Requirements'!$B$5:$P$12,MATCH($C41,'Role Requirements'!$A$5:$A$12,0),5)&lt;&gt;"X","N/A",IF('Training Matrix'!J38="","NOT RECORDED",IF('Training Requirements'!$D$9=0,"CURRENT",IF(EDATE('Training Matrix'!J38,'Training Requirements'!$D$9)&lt;TODAY(),"OVERDUE",IF(EDATE('Training Matrix'!J38,'Training Requirements'!$D$9)&lt;=TODAY()+60,"DUE SOON","CURRENT"))))),"CHECK ROLE"))</f>
        <v/>
      </c>
      <c r="K41" s="24" t="str">
        <f aca="true">IF($A41="","",IFERROR(IF(INDEX('Role Requirements'!$B$5:$P$12,MATCH($C41,'Role Requirements'!$A$5:$A$12,0),6)&lt;&gt;"X","N/A",IF('Training Matrix'!K38="","NOT RECORDED",IF('Training Requirements'!$D$10=0,"CURRENT",IF(EDATE('Training Matrix'!K38,'Training Requirements'!$D$10)&lt;TODAY(),"OVERDUE",IF(EDATE('Training Matrix'!K38,'Training Requirements'!$D$10)&lt;=TODAY()+60,"DUE SOON","CURRENT"))))),"CHECK ROLE"))</f>
        <v/>
      </c>
      <c r="L41" s="24" t="str">
        <f aca="true">IF($A41="","",IFERROR(IF(INDEX('Role Requirements'!$B$5:$P$12,MATCH($C41,'Role Requirements'!$A$5:$A$12,0),7)&lt;&gt;"X","N/A",IF('Training Matrix'!L38="","NOT RECORDED",IF('Training Requirements'!$D$11=0,"CURRENT",IF(EDATE('Training Matrix'!L38,'Training Requirements'!$D$11)&lt;TODAY(),"OVERDUE",IF(EDATE('Training Matrix'!L38,'Training Requirements'!$D$11)&lt;=TODAY()+60,"DUE SOON","CURRENT"))))),"CHECK ROLE"))</f>
        <v/>
      </c>
      <c r="M41" s="24" t="str">
        <f aca="true">IF($A41="","",IFERROR(IF(INDEX('Role Requirements'!$B$5:$P$12,MATCH($C41,'Role Requirements'!$A$5:$A$12,0),8)&lt;&gt;"X","N/A",IF('Training Matrix'!M38="","NOT RECORDED",IF('Training Requirements'!$D$12=0,"CURRENT",IF(EDATE('Training Matrix'!M38,'Training Requirements'!$D$12)&lt;TODAY(),"OVERDUE",IF(EDATE('Training Matrix'!M38,'Training Requirements'!$D$12)&lt;=TODAY()+60,"DUE SOON","CURRENT"))))),"CHECK ROLE"))</f>
        <v/>
      </c>
      <c r="N41" s="24" t="str">
        <f aca="true">IF($A41="","",IFERROR(IF(INDEX('Role Requirements'!$B$5:$P$12,MATCH($C41,'Role Requirements'!$A$5:$A$12,0),9)&lt;&gt;"X","N/A",IF('Training Matrix'!N38="","NOT RECORDED",IF('Training Requirements'!$D$13=0,"CURRENT",IF(EDATE('Training Matrix'!N38,'Training Requirements'!$D$13)&lt;TODAY(),"OVERDUE",IF(EDATE('Training Matrix'!N38,'Training Requirements'!$D$13)&lt;=TODAY()+60,"DUE SOON","CURRENT"))))),"CHECK ROLE"))</f>
        <v/>
      </c>
      <c r="O41" s="24" t="str">
        <f aca="true">IF($A41="","",IFERROR(IF(INDEX('Role Requirements'!$B$5:$P$12,MATCH($C41,'Role Requirements'!$A$5:$A$12,0),10)&lt;&gt;"X","N/A",IF('Training Matrix'!O38="","NOT RECORDED",IF('Training Requirements'!$D$14=0,"CURRENT",IF(EDATE('Training Matrix'!O38,'Training Requirements'!$D$14)&lt;TODAY(),"OVERDUE",IF(EDATE('Training Matrix'!O38,'Training Requirements'!$D$14)&lt;=TODAY()+60,"DUE SOON","CURRENT"))))),"CHECK ROLE"))</f>
        <v/>
      </c>
      <c r="P41" s="24" t="str">
        <f aca="true">IF($A41="","",IFERROR(IF(INDEX('Role Requirements'!$B$5:$P$12,MATCH($C41,'Role Requirements'!$A$5:$A$12,0),11)&lt;&gt;"X","N/A",IF('Training Matrix'!P38="","NOT RECORDED",IF('Training Requirements'!$D$15=0,"CURRENT",IF(EDATE('Training Matrix'!P38,'Training Requirements'!$D$15)&lt;TODAY(),"OVERDUE",IF(EDATE('Training Matrix'!P38,'Training Requirements'!$D$15)&lt;=TODAY()+60,"DUE SOON","CURRENT"))))),"CHECK ROLE"))</f>
        <v/>
      </c>
      <c r="Q41" s="24" t="str">
        <f aca="true">IF($A41="","",IFERROR(IF(INDEX('Role Requirements'!$B$5:$P$12,MATCH($C41,'Role Requirements'!$A$5:$A$12,0),12)&lt;&gt;"X","N/A",IF('Training Matrix'!Q38="","NOT RECORDED",IF('Training Requirements'!$D$16=0,"CURRENT",IF(EDATE('Training Matrix'!Q38,'Training Requirements'!$D$16)&lt;TODAY(),"OVERDUE",IF(EDATE('Training Matrix'!Q38,'Training Requirements'!$D$16)&lt;=TODAY()+60,"DUE SOON","CURRENT"))))),"CHECK ROLE"))</f>
        <v/>
      </c>
      <c r="R41" s="24" t="str">
        <f aca="true">IF($A41="","",IFERROR(IF(INDEX('Role Requirements'!$B$5:$P$12,MATCH($C41,'Role Requirements'!$A$5:$A$12,0),13)&lt;&gt;"X","N/A",IF('Training Matrix'!R38="","NOT RECORDED",IF('Training Requirements'!$D$17=0,"CURRENT",IF(EDATE('Training Matrix'!R38,'Training Requirements'!$D$17)&lt;TODAY(),"OVERDUE",IF(EDATE('Training Matrix'!R38,'Training Requirements'!$D$17)&lt;=TODAY()+60,"DUE SOON","CURRENT"))))),"CHECK ROLE"))</f>
        <v/>
      </c>
      <c r="S41" s="24" t="str">
        <f aca="true">IF($A41="","",IFERROR(IF(INDEX('Role Requirements'!$B$5:$P$12,MATCH($C41,'Role Requirements'!$A$5:$A$12,0),14)&lt;&gt;"X","N/A",IF('Training Matrix'!S38="","NOT RECORDED",IF('Training Requirements'!$D$18=0,"CURRENT",IF(EDATE('Training Matrix'!S38,'Training Requirements'!$D$18)&lt;TODAY(),"OVERDUE",IF(EDATE('Training Matrix'!S38,'Training Requirements'!$D$18)&lt;=TODAY()+60,"DUE SOON","CURRENT"))))),"CHECK ROLE"))</f>
        <v/>
      </c>
      <c r="T41" s="24" t="str">
        <f aca="true">IF($A41="","",IFERROR(IF(INDEX('Role Requirements'!$B$5:$P$12,MATCH($C41,'Role Requirements'!$A$5:$A$12,0),15)&lt;&gt;"X","N/A",IF('Training Matrix'!T38="","NOT RECORDED",IF('Training Requirements'!$D$19=0,"CURRENT",IF(EDATE('Training Matrix'!T38,'Training Requirements'!$D$19)&lt;TODAY(),"OVERDUE",IF(EDATE('Training Matrix'!T38,'Training Requirements'!$D$19)&lt;=TODAY()+60,"DUE SOON","CURRENT"))))),"CHECK ROLE"))</f>
        <v/>
      </c>
    </row>
    <row r="42" customFormat="false" ht="15" hidden="false" customHeight="false" outlineLevel="0" collapsed="false">
      <c r="A42" s="11" t="str">
        <f aca="false">IF('Training Matrix'!A39="","",'Training Matrix'!A39)</f>
        <v/>
      </c>
      <c r="B42" s="11" t="str">
        <f aca="false">IF('Training Matrix'!B39="","",'Training Matrix'!B39)</f>
        <v/>
      </c>
      <c r="C42" s="11" t="str">
        <f aca="false">IF('Training Matrix'!C39="","",'Training Matrix'!C39)</f>
        <v/>
      </c>
      <c r="D42" s="11" t="str">
        <f aca="false">IF('Training Matrix'!D39="","",'Training Matrix'!D39)</f>
        <v/>
      </c>
      <c r="E42" s="11" t="str">
        <f aca="false">IF('Training Matrix'!E39="","",'Training Matrix'!E39)</f>
        <v/>
      </c>
      <c r="F42" s="24" t="str">
        <f aca="true">IF($A42="","",IFERROR(IF(INDEX('Role Requirements'!$B$5:$P$12,MATCH($C42,'Role Requirements'!$A$5:$A$12,0),1)&lt;&gt;"X","N/A",IF('Training Matrix'!F39="","NOT RECORDED",IF('Training Requirements'!$D$5=0,"CURRENT",IF(EDATE('Training Matrix'!F39,'Training Requirements'!$D$5)&lt;TODAY(),"OVERDUE",IF(EDATE('Training Matrix'!F39,'Training Requirements'!$D$5)&lt;=TODAY()+60,"DUE SOON","CURRENT"))))),"CHECK ROLE"))</f>
        <v/>
      </c>
      <c r="G42" s="24" t="str">
        <f aca="true">IF($A42="","",IFERROR(IF(INDEX('Role Requirements'!$B$5:$P$12,MATCH($C42,'Role Requirements'!$A$5:$A$12,0),2)&lt;&gt;"X","N/A",IF('Training Matrix'!G39="","NOT RECORDED",IF('Training Requirements'!$D$6=0,"CURRENT",IF(EDATE('Training Matrix'!G39,'Training Requirements'!$D$6)&lt;TODAY(),"OVERDUE",IF(EDATE('Training Matrix'!G39,'Training Requirements'!$D$6)&lt;=TODAY()+60,"DUE SOON","CURRENT"))))),"CHECK ROLE"))</f>
        <v/>
      </c>
      <c r="H42" s="24" t="str">
        <f aca="true">IF($A42="","",IFERROR(IF(INDEX('Role Requirements'!$B$5:$P$12,MATCH($C42,'Role Requirements'!$A$5:$A$12,0),3)&lt;&gt;"X","N/A",IF('Training Matrix'!H39="","NOT RECORDED",IF('Training Requirements'!$D$7=0,"CURRENT",IF(EDATE('Training Matrix'!H39,'Training Requirements'!$D$7)&lt;TODAY(),"OVERDUE",IF(EDATE('Training Matrix'!H39,'Training Requirements'!$D$7)&lt;=TODAY()+60,"DUE SOON","CURRENT"))))),"CHECK ROLE"))</f>
        <v/>
      </c>
      <c r="I42" s="24" t="str">
        <f aca="true">IF($A42="","",IFERROR(IF(INDEX('Role Requirements'!$B$5:$P$12,MATCH($C42,'Role Requirements'!$A$5:$A$12,0),4)&lt;&gt;"X","N/A",IF('Training Matrix'!I39="","NOT RECORDED",IF('Training Requirements'!$D$8=0,"CURRENT",IF(EDATE('Training Matrix'!I39,'Training Requirements'!$D$8)&lt;TODAY(),"OVERDUE",IF(EDATE('Training Matrix'!I39,'Training Requirements'!$D$8)&lt;=TODAY()+60,"DUE SOON","CURRENT"))))),"CHECK ROLE"))</f>
        <v/>
      </c>
      <c r="J42" s="24" t="str">
        <f aca="true">IF($A42="","",IFERROR(IF(INDEX('Role Requirements'!$B$5:$P$12,MATCH($C42,'Role Requirements'!$A$5:$A$12,0),5)&lt;&gt;"X","N/A",IF('Training Matrix'!J39="","NOT RECORDED",IF('Training Requirements'!$D$9=0,"CURRENT",IF(EDATE('Training Matrix'!J39,'Training Requirements'!$D$9)&lt;TODAY(),"OVERDUE",IF(EDATE('Training Matrix'!J39,'Training Requirements'!$D$9)&lt;=TODAY()+60,"DUE SOON","CURRENT"))))),"CHECK ROLE"))</f>
        <v/>
      </c>
      <c r="K42" s="24" t="str">
        <f aca="true">IF($A42="","",IFERROR(IF(INDEX('Role Requirements'!$B$5:$P$12,MATCH($C42,'Role Requirements'!$A$5:$A$12,0),6)&lt;&gt;"X","N/A",IF('Training Matrix'!K39="","NOT RECORDED",IF('Training Requirements'!$D$10=0,"CURRENT",IF(EDATE('Training Matrix'!K39,'Training Requirements'!$D$10)&lt;TODAY(),"OVERDUE",IF(EDATE('Training Matrix'!K39,'Training Requirements'!$D$10)&lt;=TODAY()+60,"DUE SOON","CURRENT"))))),"CHECK ROLE"))</f>
        <v/>
      </c>
      <c r="L42" s="24" t="str">
        <f aca="true">IF($A42="","",IFERROR(IF(INDEX('Role Requirements'!$B$5:$P$12,MATCH($C42,'Role Requirements'!$A$5:$A$12,0),7)&lt;&gt;"X","N/A",IF('Training Matrix'!L39="","NOT RECORDED",IF('Training Requirements'!$D$11=0,"CURRENT",IF(EDATE('Training Matrix'!L39,'Training Requirements'!$D$11)&lt;TODAY(),"OVERDUE",IF(EDATE('Training Matrix'!L39,'Training Requirements'!$D$11)&lt;=TODAY()+60,"DUE SOON","CURRENT"))))),"CHECK ROLE"))</f>
        <v/>
      </c>
      <c r="M42" s="24" t="str">
        <f aca="true">IF($A42="","",IFERROR(IF(INDEX('Role Requirements'!$B$5:$P$12,MATCH($C42,'Role Requirements'!$A$5:$A$12,0),8)&lt;&gt;"X","N/A",IF('Training Matrix'!M39="","NOT RECORDED",IF('Training Requirements'!$D$12=0,"CURRENT",IF(EDATE('Training Matrix'!M39,'Training Requirements'!$D$12)&lt;TODAY(),"OVERDUE",IF(EDATE('Training Matrix'!M39,'Training Requirements'!$D$12)&lt;=TODAY()+60,"DUE SOON","CURRENT"))))),"CHECK ROLE"))</f>
        <v/>
      </c>
      <c r="N42" s="24" t="str">
        <f aca="true">IF($A42="","",IFERROR(IF(INDEX('Role Requirements'!$B$5:$P$12,MATCH($C42,'Role Requirements'!$A$5:$A$12,0),9)&lt;&gt;"X","N/A",IF('Training Matrix'!N39="","NOT RECORDED",IF('Training Requirements'!$D$13=0,"CURRENT",IF(EDATE('Training Matrix'!N39,'Training Requirements'!$D$13)&lt;TODAY(),"OVERDUE",IF(EDATE('Training Matrix'!N39,'Training Requirements'!$D$13)&lt;=TODAY()+60,"DUE SOON","CURRENT"))))),"CHECK ROLE"))</f>
        <v/>
      </c>
      <c r="O42" s="24" t="str">
        <f aca="true">IF($A42="","",IFERROR(IF(INDEX('Role Requirements'!$B$5:$P$12,MATCH($C42,'Role Requirements'!$A$5:$A$12,0),10)&lt;&gt;"X","N/A",IF('Training Matrix'!O39="","NOT RECORDED",IF('Training Requirements'!$D$14=0,"CURRENT",IF(EDATE('Training Matrix'!O39,'Training Requirements'!$D$14)&lt;TODAY(),"OVERDUE",IF(EDATE('Training Matrix'!O39,'Training Requirements'!$D$14)&lt;=TODAY()+60,"DUE SOON","CURRENT"))))),"CHECK ROLE"))</f>
        <v/>
      </c>
      <c r="P42" s="24" t="str">
        <f aca="true">IF($A42="","",IFERROR(IF(INDEX('Role Requirements'!$B$5:$P$12,MATCH($C42,'Role Requirements'!$A$5:$A$12,0),11)&lt;&gt;"X","N/A",IF('Training Matrix'!P39="","NOT RECORDED",IF('Training Requirements'!$D$15=0,"CURRENT",IF(EDATE('Training Matrix'!P39,'Training Requirements'!$D$15)&lt;TODAY(),"OVERDUE",IF(EDATE('Training Matrix'!P39,'Training Requirements'!$D$15)&lt;=TODAY()+60,"DUE SOON","CURRENT"))))),"CHECK ROLE"))</f>
        <v/>
      </c>
      <c r="Q42" s="24" t="str">
        <f aca="true">IF($A42="","",IFERROR(IF(INDEX('Role Requirements'!$B$5:$P$12,MATCH($C42,'Role Requirements'!$A$5:$A$12,0),12)&lt;&gt;"X","N/A",IF('Training Matrix'!Q39="","NOT RECORDED",IF('Training Requirements'!$D$16=0,"CURRENT",IF(EDATE('Training Matrix'!Q39,'Training Requirements'!$D$16)&lt;TODAY(),"OVERDUE",IF(EDATE('Training Matrix'!Q39,'Training Requirements'!$D$16)&lt;=TODAY()+60,"DUE SOON","CURRENT"))))),"CHECK ROLE"))</f>
        <v/>
      </c>
      <c r="R42" s="24" t="str">
        <f aca="true">IF($A42="","",IFERROR(IF(INDEX('Role Requirements'!$B$5:$P$12,MATCH($C42,'Role Requirements'!$A$5:$A$12,0),13)&lt;&gt;"X","N/A",IF('Training Matrix'!R39="","NOT RECORDED",IF('Training Requirements'!$D$17=0,"CURRENT",IF(EDATE('Training Matrix'!R39,'Training Requirements'!$D$17)&lt;TODAY(),"OVERDUE",IF(EDATE('Training Matrix'!R39,'Training Requirements'!$D$17)&lt;=TODAY()+60,"DUE SOON","CURRENT"))))),"CHECK ROLE"))</f>
        <v/>
      </c>
      <c r="S42" s="24" t="str">
        <f aca="true">IF($A42="","",IFERROR(IF(INDEX('Role Requirements'!$B$5:$P$12,MATCH($C42,'Role Requirements'!$A$5:$A$12,0),14)&lt;&gt;"X","N/A",IF('Training Matrix'!S39="","NOT RECORDED",IF('Training Requirements'!$D$18=0,"CURRENT",IF(EDATE('Training Matrix'!S39,'Training Requirements'!$D$18)&lt;TODAY(),"OVERDUE",IF(EDATE('Training Matrix'!S39,'Training Requirements'!$D$18)&lt;=TODAY()+60,"DUE SOON","CURRENT"))))),"CHECK ROLE"))</f>
        <v/>
      </c>
      <c r="T42" s="24" t="str">
        <f aca="true">IF($A42="","",IFERROR(IF(INDEX('Role Requirements'!$B$5:$P$12,MATCH($C42,'Role Requirements'!$A$5:$A$12,0),15)&lt;&gt;"X","N/A",IF('Training Matrix'!T39="","NOT RECORDED",IF('Training Requirements'!$D$19=0,"CURRENT",IF(EDATE('Training Matrix'!T39,'Training Requirements'!$D$19)&lt;TODAY(),"OVERDUE",IF(EDATE('Training Matrix'!T39,'Training Requirements'!$D$19)&lt;=TODAY()+60,"DUE SOON","CURRENT"))))),"CHECK ROLE"))</f>
        <v/>
      </c>
    </row>
    <row r="43" customFormat="false" ht="15" hidden="false" customHeight="false" outlineLevel="0" collapsed="false">
      <c r="A43" s="11" t="str">
        <f aca="false">IF('Training Matrix'!A40="","",'Training Matrix'!A40)</f>
        <v/>
      </c>
      <c r="B43" s="11" t="str">
        <f aca="false">IF('Training Matrix'!B40="","",'Training Matrix'!B40)</f>
        <v/>
      </c>
      <c r="C43" s="11" t="str">
        <f aca="false">IF('Training Matrix'!C40="","",'Training Matrix'!C40)</f>
        <v/>
      </c>
      <c r="D43" s="11" t="str">
        <f aca="false">IF('Training Matrix'!D40="","",'Training Matrix'!D40)</f>
        <v/>
      </c>
      <c r="E43" s="11" t="str">
        <f aca="false">IF('Training Matrix'!E40="","",'Training Matrix'!E40)</f>
        <v/>
      </c>
      <c r="F43" s="24" t="str">
        <f aca="true">IF($A43="","",IFERROR(IF(INDEX('Role Requirements'!$B$5:$P$12,MATCH($C43,'Role Requirements'!$A$5:$A$12,0),1)&lt;&gt;"X","N/A",IF('Training Matrix'!F40="","NOT RECORDED",IF('Training Requirements'!$D$5=0,"CURRENT",IF(EDATE('Training Matrix'!F40,'Training Requirements'!$D$5)&lt;TODAY(),"OVERDUE",IF(EDATE('Training Matrix'!F40,'Training Requirements'!$D$5)&lt;=TODAY()+60,"DUE SOON","CURRENT"))))),"CHECK ROLE"))</f>
        <v/>
      </c>
      <c r="G43" s="24" t="str">
        <f aca="true">IF($A43="","",IFERROR(IF(INDEX('Role Requirements'!$B$5:$P$12,MATCH($C43,'Role Requirements'!$A$5:$A$12,0),2)&lt;&gt;"X","N/A",IF('Training Matrix'!G40="","NOT RECORDED",IF('Training Requirements'!$D$6=0,"CURRENT",IF(EDATE('Training Matrix'!G40,'Training Requirements'!$D$6)&lt;TODAY(),"OVERDUE",IF(EDATE('Training Matrix'!G40,'Training Requirements'!$D$6)&lt;=TODAY()+60,"DUE SOON","CURRENT"))))),"CHECK ROLE"))</f>
        <v/>
      </c>
      <c r="H43" s="24" t="str">
        <f aca="true">IF($A43="","",IFERROR(IF(INDEX('Role Requirements'!$B$5:$P$12,MATCH($C43,'Role Requirements'!$A$5:$A$12,0),3)&lt;&gt;"X","N/A",IF('Training Matrix'!H40="","NOT RECORDED",IF('Training Requirements'!$D$7=0,"CURRENT",IF(EDATE('Training Matrix'!H40,'Training Requirements'!$D$7)&lt;TODAY(),"OVERDUE",IF(EDATE('Training Matrix'!H40,'Training Requirements'!$D$7)&lt;=TODAY()+60,"DUE SOON","CURRENT"))))),"CHECK ROLE"))</f>
        <v/>
      </c>
      <c r="I43" s="24" t="str">
        <f aca="true">IF($A43="","",IFERROR(IF(INDEX('Role Requirements'!$B$5:$P$12,MATCH($C43,'Role Requirements'!$A$5:$A$12,0),4)&lt;&gt;"X","N/A",IF('Training Matrix'!I40="","NOT RECORDED",IF('Training Requirements'!$D$8=0,"CURRENT",IF(EDATE('Training Matrix'!I40,'Training Requirements'!$D$8)&lt;TODAY(),"OVERDUE",IF(EDATE('Training Matrix'!I40,'Training Requirements'!$D$8)&lt;=TODAY()+60,"DUE SOON","CURRENT"))))),"CHECK ROLE"))</f>
        <v/>
      </c>
      <c r="J43" s="24" t="str">
        <f aca="true">IF($A43="","",IFERROR(IF(INDEX('Role Requirements'!$B$5:$P$12,MATCH($C43,'Role Requirements'!$A$5:$A$12,0),5)&lt;&gt;"X","N/A",IF('Training Matrix'!J40="","NOT RECORDED",IF('Training Requirements'!$D$9=0,"CURRENT",IF(EDATE('Training Matrix'!J40,'Training Requirements'!$D$9)&lt;TODAY(),"OVERDUE",IF(EDATE('Training Matrix'!J40,'Training Requirements'!$D$9)&lt;=TODAY()+60,"DUE SOON","CURRENT"))))),"CHECK ROLE"))</f>
        <v/>
      </c>
      <c r="K43" s="24" t="str">
        <f aca="true">IF($A43="","",IFERROR(IF(INDEX('Role Requirements'!$B$5:$P$12,MATCH($C43,'Role Requirements'!$A$5:$A$12,0),6)&lt;&gt;"X","N/A",IF('Training Matrix'!K40="","NOT RECORDED",IF('Training Requirements'!$D$10=0,"CURRENT",IF(EDATE('Training Matrix'!K40,'Training Requirements'!$D$10)&lt;TODAY(),"OVERDUE",IF(EDATE('Training Matrix'!K40,'Training Requirements'!$D$10)&lt;=TODAY()+60,"DUE SOON","CURRENT"))))),"CHECK ROLE"))</f>
        <v/>
      </c>
      <c r="L43" s="24" t="str">
        <f aca="true">IF($A43="","",IFERROR(IF(INDEX('Role Requirements'!$B$5:$P$12,MATCH($C43,'Role Requirements'!$A$5:$A$12,0),7)&lt;&gt;"X","N/A",IF('Training Matrix'!L40="","NOT RECORDED",IF('Training Requirements'!$D$11=0,"CURRENT",IF(EDATE('Training Matrix'!L40,'Training Requirements'!$D$11)&lt;TODAY(),"OVERDUE",IF(EDATE('Training Matrix'!L40,'Training Requirements'!$D$11)&lt;=TODAY()+60,"DUE SOON","CURRENT"))))),"CHECK ROLE"))</f>
        <v/>
      </c>
      <c r="M43" s="24" t="str">
        <f aca="true">IF($A43="","",IFERROR(IF(INDEX('Role Requirements'!$B$5:$P$12,MATCH($C43,'Role Requirements'!$A$5:$A$12,0),8)&lt;&gt;"X","N/A",IF('Training Matrix'!M40="","NOT RECORDED",IF('Training Requirements'!$D$12=0,"CURRENT",IF(EDATE('Training Matrix'!M40,'Training Requirements'!$D$12)&lt;TODAY(),"OVERDUE",IF(EDATE('Training Matrix'!M40,'Training Requirements'!$D$12)&lt;=TODAY()+60,"DUE SOON","CURRENT"))))),"CHECK ROLE"))</f>
        <v/>
      </c>
      <c r="N43" s="24" t="str">
        <f aca="true">IF($A43="","",IFERROR(IF(INDEX('Role Requirements'!$B$5:$P$12,MATCH($C43,'Role Requirements'!$A$5:$A$12,0),9)&lt;&gt;"X","N/A",IF('Training Matrix'!N40="","NOT RECORDED",IF('Training Requirements'!$D$13=0,"CURRENT",IF(EDATE('Training Matrix'!N40,'Training Requirements'!$D$13)&lt;TODAY(),"OVERDUE",IF(EDATE('Training Matrix'!N40,'Training Requirements'!$D$13)&lt;=TODAY()+60,"DUE SOON","CURRENT"))))),"CHECK ROLE"))</f>
        <v/>
      </c>
      <c r="O43" s="24" t="str">
        <f aca="true">IF($A43="","",IFERROR(IF(INDEX('Role Requirements'!$B$5:$P$12,MATCH($C43,'Role Requirements'!$A$5:$A$12,0),10)&lt;&gt;"X","N/A",IF('Training Matrix'!O40="","NOT RECORDED",IF('Training Requirements'!$D$14=0,"CURRENT",IF(EDATE('Training Matrix'!O40,'Training Requirements'!$D$14)&lt;TODAY(),"OVERDUE",IF(EDATE('Training Matrix'!O40,'Training Requirements'!$D$14)&lt;=TODAY()+60,"DUE SOON","CURRENT"))))),"CHECK ROLE"))</f>
        <v/>
      </c>
      <c r="P43" s="24" t="str">
        <f aca="true">IF($A43="","",IFERROR(IF(INDEX('Role Requirements'!$B$5:$P$12,MATCH($C43,'Role Requirements'!$A$5:$A$12,0),11)&lt;&gt;"X","N/A",IF('Training Matrix'!P40="","NOT RECORDED",IF('Training Requirements'!$D$15=0,"CURRENT",IF(EDATE('Training Matrix'!P40,'Training Requirements'!$D$15)&lt;TODAY(),"OVERDUE",IF(EDATE('Training Matrix'!P40,'Training Requirements'!$D$15)&lt;=TODAY()+60,"DUE SOON","CURRENT"))))),"CHECK ROLE"))</f>
        <v/>
      </c>
      <c r="Q43" s="24" t="str">
        <f aca="true">IF($A43="","",IFERROR(IF(INDEX('Role Requirements'!$B$5:$P$12,MATCH($C43,'Role Requirements'!$A$5:$A$12,0),12)&lt;&gt;"X","N/A",IF('Training Matrix'!Q40="","NOT RECORDED",IF('Training Requirements'!$D$16=0,"CURRENT",IF(EDATE('Training Matrix'!Q40,'Training Requirements'!$D$16)&lt;TODAY(),"OVERDUE",IF(EDATE('Training Matrix'!Q40,'Training Requirements'!$D$16)&lt;=TODAY()+60,"DUE SOON","CURRENT"))))),"CHECK ROLE"))</f>
        <v/>
      </c>
      <c r="R43" s="24" t="str">
        <f aca="true">IF($A43="","",IFERROR(IF(INDEX('Role Requirements'!$B$5:$P$12,MATCH($C43,'Role Requirements'!$A$5:$A$12,0),13)&lt;&gt;"X","N/A",IF('Training Matrix'!R40="","NOT RECORDED",IF('Training Requirements'!$D$17=0,"CURRENT",IF(EDATE('Training Matrix'!R40,'Training Requirements'!$D$17)&lt;TODAY(),"OVERDUE",IF(EDATE('Training Matrix'!R40,'Training Requirements'!$D$17)&lt;=TODAY()+60,"DUE SOON","CURRENT"))))),"CHECK ROLE"))</f>
        <v/>
      </c>
      <c r="S43" s="24" t="str">
        <f aca="true">IF($A43="","",IFERROR(IF(INDEX('Role Requirements'!$B$5:$P$12,MATCH($C43,'Role Requirements'!$A$5:$A$12,0),14)&lt;&gt;"X","N/A",IF('Training Matrix'!S40="","NOT RECORDED",IF('Training Requirements'!$D$18=0,"CURRENT",IF(EDATE('Training Matrix'!S40,'Training Requirements'!$D$18)&lt;TODAY(),"OVERDUE",IF(EDATE('Training Matrix'!S40,'Training Requirements'!$D$18)&lt;=TODAY()+60,"DUE SOON","CURRENT"))))),"CHECK ROLE"))</f>
        <v/>
      </c>
      <c r="T43" s="24" t="str">
        <f aca="true">IF($A43="","",IFERROR(IF(INDEX('Role Requirements'!$B$5:$P$12,MATCH($C43,'Role Requirements'!$A$5:$A$12,0),15)&lt;&gt;"X","N/A",IF('Training Matrix'!T40="","NOT RECORDED",IF('Training Requirements'!$D$19=0,"CURRENT",IF(EDATE('Training Matrix'!T40,'Training Requirements'!$D$19)&lt;TODAY(),"OVERDUE",IF(EDATE('Training Matrix'!T40,'Training Requirements'!$D$19)&lt;=TODAY()+60,"DUE SOON","CURRENT"))))),"CHECK ROLE"))</f>
        <v/>
      </c>
    </row>
    <row r="44" customFormat="false" ht="15" hidden="false" customHeight="false" outlineLevel="0" collapsed="false">
      <c r="A44" s="11" t="str">
        <f aca="false">IF('Training Matrix'!A41="","",'Training Matrix'!A41)</f>
        <v/>
      </c>
      <c r="B44" s="11" t="str">
        <f aca="false">IF('Training Matrix'!B41="","",'Training Matrix'!B41)</f>
        <v/>
      </c>
      <c r="C44" s="11" t="str">
        <f aca="false">IF('Training Matrix'!C41="","",'Training Matrix'!C41)</f>
        <v/>
      </c>
      <c r="D44" s="11" t="str">
        <f aca="false">IF('Training Matrix'!D41="","",'Training Matrix'!D41)</f>
        <v/>
      </c>
      <c r="E44" s="11" t="str">
        <f aca="false">IF('Training Matrix'!E41="","",'Training Matrix'!E41)</f>
        <v/>
      </c>
      <c r="F44" s="24" t="str">
        <f aca="true">IF($A44="","",IFERROR(IF(INDEX('Role Requirements'!$B$5:$P$12,MATCH($C44,'Role Requirements'!$A$5:$A$12,0),1)&lt;&gt;"X","N/A",IF('Training Matrix'!F41="","NOT RECORDED",IF('Training Requirements'!$D$5=0,"CURRENT",IF(EDATE('Training Matrix'!F41,'Training Requirements'!$D$5)&lt;TODAY(),"OVERDUE",IF(EDATE('Training Matrix'!F41,'Training Requirements'!$D$5)&lt;=TODAY()+60,"DUE SOON","CURRENT"))))),"CHECK ROLE"))</f>
        <v/>
      </c>
      <c r="G44" s="24" t="str">
        <f aca="true">IF($A44="","",IFERROR(IF(INDEX('Role Requirements'!$B$5:$P$12,MATCH($C44,'Role Requirements'!$A$5:$A$12,0),2)&lt;&gt;"X","N/A",IF('Training Matrix'!G41="","NOT RECORDED",IF('Training Requirements'!$D$6=0,"CURRENT",IF(EDATE('Training Matrix'!G41,'Training Requirements'!$D$6)&lt;TODAY(),"OVERDUE",IF(EDATE('Training Matrix'!G41,'Training Requirements'!$D$6)&lt;=TODAY()+60,"DUE SOON","CURRENT"))))),"CHECK ROLE"))</f>
        <v/>
      </c>
      <c r="H44" s="24" t="str">
        <f aca="true">IF($A44="","",IFERROR(IF(INDEX('Role Requirements'!$B$5:$P$12,MATCH($C44,'Role Requirements'!$A$5:$A$12,0),3)&lt;&gt;"X","N/A",IF('Training Matrix'!H41="","NOT RECORDED",IF('Training Requirements'!$D$7=0,"CURRENT",IF(EDATE('Training Matrix'!H41,'Training Requirements'!$D$7)&lt;TODAY(),"OVERDUE",IF(EDATE('Training Matrix'!H41,'Training Requirements'!$D$7)&lt;=TODAY()+60,"DUE SOON","CURRENT"))))),"CHECK ROLE"))</f>
        <v/>
      </c>
      <c r="I44" s="24" t="str">
        <f aca="true">IF($A44="","",IFERROR(IF(INDEX('Role Requirements'!$B$5:$P$12,MATCH($C44,'Role Requirements'!$A$5:$A$12,0),4)&lt;&gt;"X","N/A",IF('Training Matrix'!I41="","NOT RECORDED",IF('Training Requirements'!$D$8=0,"CURRENT",IF(EDATE('Training Matrix'!I41,'Training Requirements'!$D$8)&lt;TODAY(),"OVERDUE",IF(EDATE('Training Matrix'!I41,'Training Requirements'!$D$8)&lt;=TODAY()+60,"DUE SOON","CURRENT"))))),"CHECK ROLE"))</f>
        <v/>
      </c>
      <c r="J44" s="24" t="str">
        <f aca="true">IF($A44="","",IFERROR(IF(INDEX('Role Requirements'!$B$5:$P$12,MATCH($C44,'Role Requirements'!$A$5:$A$12,0),5)&lt;&gt;"X","N/A",IF('Training Matrix'!J41="","NOT RECORDED",IF('Training Requirements'!$D$9=0,"CURRENT",IF(EDATE('Training Matrix'!J41,'Training Requirements'!$D$9)&lt;TODAY(),"OVERDUE",IF(EDATE('Training Matrix'!J41,'Training Requirements'!$D$9)&lt;=TODAY()+60,"DUE SOON","CURRENT"))))),"CHECK ROLE"))</f>
        <v/>
      </c>
      <c r="K44" s="24" t="str">
        <f aca="true">IF($A44="","",IFERROR(IF(INDEX('Role Requirements'!$B$5:$P$12,MATCH($C44,'Role Requirements'!$A$5:$A$12,0),6)&lt;&gt;"X","N/A",IF('Training Matrix'!K41="","NOT RECORDED",IF('Training Requirements'!$D$10=0,"CURRENT",IF(EDATE('Training Matrix'!K41,'Training Requirements'!$D$10)&lt;TODAY(),"OVERDUE",IF(EDATE('Training Matrix'!K41,'Training Requirements'!$D$10)&lt;=TODAY()+60,"DUE SOON","CURRENT"))))),"CHECK ROLE"))</f>
        <v/>
      </c>
      <c r="L44" s="24" t="str">
        <f aca="true">IF($A44="","",IFERROR(IF(INDEX('Role Requirements'!$B$5:$P$12,MATCH($C44,'Role Requirements'!$A$5:$A$12,0),7)&lt;&gt;"X","N/A",IF('Training Matrix'!L41="","NOT RECORDED",IF('Training Requirements'!$D$11=0,"CURRENT",IF(EDATE('Training Matrix'!L41,'Training Requirements'!$D$11)&lt;TODAY(),"OVERDUE",IF(EDATE('Training Matrix'!L41,'Training Requirements'!$D$11)&lt;=TODAY()+60,"DUE SOON","CURRENT"))))),"CHECK ROLE"))</f>
        <v/>
      </c>
      <c r="M44" s="24" t="str">
        <f aca="true">IF($A44="","",IFERROR(IF(INDEX('Role Requirements'!$B$5:$P$12,MATCH($C44,'Role Requirements'!$A$5:$A$12,0),8)&lt;&gt;"X","N/A",IF('Training Matrix'!M41="","NOT RECORDED",IF('Training Requirements'!$D$12=0,"CURRENT",IF(EDATE('Training Matrix'!M41,'Training Requirements'!$D$12)&lt;TODAY(),"OVERDUE",IF(EDATE('Training Matrix'!M41,'Training Requirements'!$D$12)&lt;=TODAY()+60,"DUE SOON","CURRENT"))))),"CHECK ROLE"))</f>
        <v/>
      </c>
      <c r="N44" s="24" t="str">
        <f aca="true">IF($A44="","",IFERROR(IF(INDEX('Role Requirements'!$B$5:$P$12,MATCH($C44,'Role Requirements'!$A$5:$A$12,0),9)&lt;&gt;"X","N/A",IF('Training Matrix'!N41="","NOT RECORDED",IF('Training Requirements'!$D$13=0,"CURRENT",IF(EDATE('Training Matrix'!N41,'Training Requirements'!$D$13)&lt;TODAY(),"OVERDUE",IF(EDATE('Training Matrix'!N41,'Training Requirements'!$D$13)&lt;=TODAY()+60,"DUE SOON","CURRENT"))))),"CHECK ROLE"))</f>
        <v/>
      </c>
      <c r="O44" s="24" t="str">
        <f aca="true">IF($A44="","",IFERROR(IF(INDEX('Role Requirements'!$B$5:$P$12,MATCH($C44,'Role Requirements'!$A$5:$A$12,0),10)&lt;&gt;"X","N/A",IF('Training Matrix'!O41="","NOT RECORDED",IF('Training Requirements'!$D$14=0,"CURRENT",IF(EDATE('Training Matrix'!O41,'Training Requirements'!$D$14)&lt;TODAY(),"OVERDUE",IF(EDATE('Training Matrix'!O41,'Training Requirements'!$D$14)&lt;=TODAY()+60,"DUE SOON","CURRENT"))))),"CHECK ROLE"))</f>
        <v/>
      </c>
      <c r="P44" s="24" t="str">
        <f aca="true">IF($A44="","",IFERROR(IF(INDEX('Role Requirements'!$B$5:$P$12,MATCH($C44,'Role Requirements'!$A$5:$A$12,0),11)&lt;&gt;"X","N/A",IF('Training Matrix'!P41="","NOT RECORDED",IF('Training Requirements'!$D$15=0,"CURRENT",IF(EDATE('Training Matrix'!P41,'Training Requirements'!$D$15)&lt;TODAY(),"OVERDUE",IF(EDATE('Training Matrix'!P41,'Training Requirements'!$D$15)&lt;=TODAY()+60,"DUE SOON","CURRENT"))))),"CHECK ROLE"))</f>
        <v/>
      </c>
      <c r="Q44" s="24" t="str">
        <f aca="true">IF($A44="","",IFERROR(IF(INDEX('Role Requirements'!$B$5:$P$12,MATCH($C44,'Role Requirements'!$A$5:$A$12,0),12)&lt;&gt;"X","N/A",IF('Training Matrix'!Q41="","NOT RECORDED",IF('Training Requirements'!$D$16=0,"CURRENT",IF(EDATE('Training Matrix'!Q41,'Training Requirements'!$D$16)&lt;TODAY(),"OVERDUE",IF(EDATE('Training Matrix'!Q41,'Training Requirements'!$D$16)&lt;=TODAY()+60,"DUE SOON","CURRENT"))))),"CHECK ROLE"))</f>
        <v/>
      </c>
      <c r="R44" s="24" t="str">
        <f aca="true">IF($A44="","",IFERROR(IF(INDEX('Role Requirements'!$B$5:$P$12,MATCH($C44,'Role Requirements'!$A$5:$A$12,0),13)&lt;&gt;"X","N/A",IF('Training Matrix'!R41="","NOT RECORDED",IF('Training Requirements'!$D$17=0,"CURRENT",IF(EDATE('Training Matrix'!R41,'Training Requirements'!$D$17)&lt;TODAY(),"OVERDUE",IF(EDATE('Training Matrix'!R41,'Training Requirements'!$D$17)&lt;=TODAY()+60,"DUE SOON","CURRENT"))))),"CHECK ROLE"))</f>
        <v/>
      </c>
      <c r="S44" s="24" t="str">
        <f aca="true">IF($A44="","",IFERROR(IF(INDEX('Role Requirements'!$B$5:$P$12,MATCH($C44,'Role Requirements'!$A$5:$A$12,0),14)&lt;&gt;"X","N/A",IF('Training Matrix'!S41="","NOT RECORDED",IF('Training Requirements'!$D$18=0,"CURRENT",IF(EDATE('Training Matrix'!S41,'Training Requirements'!$D$18)&lt;TODAY(),"OVERDUE",IF(EDATE('Training Matrix'!S41,'Training Requirements'!$D$18)&lt;=TODAY()+60,"DUE SOON","CURRENT"))))),"CHECK ROLE"))</f>
        <v/>
      </c>
      <c r="T44" s="24" t="str">
        <f aca="true">IF($A44="","",IFERROR(IF(INDEX('Role Requirements'!$B$5:$P$12,MATCH($C44,'Role Requirements'!$A$5:$A$12,0),15)&lt;&gt;"X","N/A",IF('Training Matrix'!T41="","NOT RECORDED",IF('Training Requirements'!$D$19=0,"CURRENT",IF(EDATE('Training Matrix'!T41,'Training Requirements'!$D$19)&lt;TODAY(),"OVERDUE",IF(EDATE('Training Matrix'!T41,'Training Requirements'!$D$19)&lt;=TODAY()+60,"DUE SOON","CURRENT"))))),"CHECK ROLE"))</f>
        <v/>
      </c>
    </row>
    <row r="45" customFormat="false" ht="15" hidden="false" customHeight="false" outlineLevel="0" collapsed="false">
      <c r="A45" s="11" t="str">
        <f aca="false">IF('Training Matrix'!A42="","",'Training Matrix'!A42)</f>
        <v/>
      </c>
      <c r="B45" s="11" t="str">
        <f aca="false">IF('Training Matrix'!B42="","",'Training Matrix'!B42)</f>
        <v/>
      </c>
      <c r="C45" s="11" t="str">
        <f aca="false">IF('Training Matrix'!C42="","",'Training Matrix'!C42)</f>
        <v/>
      </c>
      <c r="D45" s="11" t="str">
        <f aca="false">IF('Training Matrix'!D42="","",'Training Matrix'!D42)</f>
        <v/>
      </c>
      <c r="E45" s="11" t="str">
        <f aca="false">IF('Training Matrix'!E42="","",'Training Matrix'!E42)</f>
        <v/>
      </c>
      <c r="F45" s="24" t="str">
        <f aca="true">IF($A45="","",IFERROR(IF(INDEX('Role Requirements'!$B$5:$P$12,MATCH($C45,'Role Requirements'!$A$5:$A$12,0),1)&lt;&gt;"X","N/A",IF('Training Matrix'!F42="","NOT RECORDED",IF('Training Requirements'!$D$5=0,"CURRENT",IF(EDATE('Training Matrix'!F42,'Training Requirements'!$D$5)&lt;TODAY(),"OVERDUE",IF(EDATE('Training Matrix'!F42,'Training Requirements'!$D$5)&lt;=TODAY()+60,"DUE SOON","CURRENT"))))),"CHECK ROLE"))</f>
        <v/>
      </c>
      <c r="G45" s="24" t="str">
        <f aca="true">IF($A45="","",IFERROR(IF(INDEX('Role Requirements'!$B$5:$P$12,MATCH($C45,'Role Requirements'!$A$5:$A$12,0),2)&lt;&gt;"X","N/A",IF('Training Matrix'!G42="","NOT RECORDED",IF('Training Requirements'!$D$6=0,"CURRENT",IF(EDATE('Training Matrix'!G42,'Training Requirements'!$D$6)&lt;TODAY(),"OVERDUE",IF(EDATE('Training Matrix'!G42,'Training Requirements'!$D$6)&lt;=TODAY()+60,"DUE SOON","CURRENT"))))),"CHECK ROLE"))</f>
        <v/>
      </c>
      <c r="H45" s="24" t="str">
        <f aca="true">IF($A45="","",IFERROR(IF(INDEX('Role Requirements'!$B$5:$P$12,MATCH($C45,'Role Requirements'!$A$5:$A$12,0),3)&lt;&gt;"X","N/A",IF('Training Matrix'!H42="","NOT RECORDED",IF('Training Requirements'!$D$7=0,"CURRENT",IF(EDATE('Training Matrix'!H42,'Training Requirements'!$D$7)&lt;TODAY(),"OVERDUE",IF(EDATE('Training Matrix'!H42,'Training Requirements'!$D$7)&lt;=TODAY()+60,"DUE SOON","CURRENT"))))),"CHECK ROLE"))</f>
        <v/>
      </c>
      <c r="I45" s="24" t="str">
        <f aca="true">IF($A45="","",IFERROR(IF(INDEX('Role Requirements'!$B$5:$P$12,MATCH($C45,'Role Requirements'!$A$5:$A$12,0),4)&lt;&gt;"X","N/A",IF('Training Matrix'!I42="","NOT RECORDED",IF('Training Requirements'!$D$8=0,"CURRENT",IF(EDATE('Training Matrix'!I42,'Training Requirements'!$D$8)&lt;TODAY(),"OVERDUE",IF(EDATE('Training Matrix'!I42,'Training Requirements'!$D$8)&lt;=TODAY()+60,"DUE SOON","CURRENT"))))),"CHECK ROLE"))</f>
        <v/>
      </c>
      <c r="J45" s="24" t="str">
        <f aca="true">IF($A45="","",IFERROR(IF(INDEX('Role Requirements'!$B$5:$P$12,MATCH($C45,'Role Requirements'!$A$5:$A$12,0),5)&lt;&gt;"X","N/A",IF('Training Matrix'!J42="","NOT RECORDED",IF('Training Requirements'!$D$9=0,"CURRENT",IF(EDATE('Training Matrix'!J42,'Training Requirements'!$D$9)&lt;TODAY(),"OVERDUE",IF(EDATE('Training Matrix'!J42,'Training Requirements'!$D$9)&lt;=TODAY()+60,"DUE SOON","CURRENT"))))),"CHECK ROLE"))</f>
        <v/>
      </c>
      <c r="K45" s="24" t="str">
        <f aca="true">IF($A45="","",IFERROR(IF(INDEX('Role Requirements'!$B$5:$P$12,MATCH($C45,'Role Requirements'!$A$5:$A$12,0),6)&lt;&gt;"X","N/A",IF('Training Matrix'!K42="","NOT RECORDED",IF('Training Requirements'!$D$10=0,"CURRENT",IF(EDATE('Training Matrix'!K42,'Training Requirements'!$D$10)&lt;TODAY(),"OVERDUE",IF(EDATE('Training Matrix'!K42,'Training Requirements'!$D$10)&lt;=TODAY()+60,"DUE SOON","CURRENT"))))),"CHECK ROLE"))</f>
        <v/>
      </c>
      <c r="L45" s="24" t="str">
        <f aca="true">IF($A45="","",IFERROR(IF(INDEX('Role Requirements'!$B$5:$P$12,MATCH($C45,'Role Requirements'!$A$5:$A$12,0),7)&lt;&gt;"X","N/A",IF('Training Matrix'!L42="","NOT RECORDED",IF('Training Requirements'!$D$11=0,"CURRENT",IF(EDATE('Training Matrix'!L42,'Training Requirements'!$D$11)&lt;TODAY(),"OVERDUE",IF(EDATE('Training Matrix'!L42,'Training Requirements'!$D$11)&lt;=TODAY()+60,"DUE SOON","CURRENT"))))),"CHECK ROLE"))</f>
        <v/>
      </c>
      <c r="M45" s="24" t="str">
        <f aca="true">IF($A45="","",IFERROR(IF(INDEX('Role Requirements'!$B$5:$P$12,MATCH($C45,'Role Requirements'!$A$5:$A$12,0),8)&lt;&gt;"X","N/A",IF('Training Matrix'!M42="","NOT RECORDED",IF('Training Requirements'!$D$12=0,"CURRENT",IF(EDATE('Training Matrix'!M42,'Training Requirements'!$D$12)&lt;TODAY(),"OVERDUE",IF(EDATE('Training Matrix'!M42,'Training Requirements'!$D$12)&lt;=TODAY()+60,"DUE SOON","CURRENT"))))),"CHECK ROLE"))</f>
        <v/>
      </c>
      <c r="N45" s="24" t="str">
        <f aca="true">IF($A45="","",IFERROR(IF(INDEX('Role Requirements'!$B$5:$P$12,MATCH($C45,'Role Requirements'!$A$5:$A$12,0),9)&lt;&gt;"X","N/A",IF('Training Matrix'!N42="","NOT RECORDED",IF('Training Requirements'!$D$13=0,"CURRENT",IF(EDATE('Training Matrix'!N42,'Training Requirements'!$D$13)&lt;TODAY(),"OVERDUE",IF(EDATE('Training Matrix'!N42,'Training Requirements'!$D$13)&lt;=TODAY()+60,"DUE SOON","CURRENT"))))),"CHECK ROLE"))</f>
        <v/>
      </c>
      <c r="O45" s="24" t="str">
        <f aca="true">IF($A45="","",IFERROR(IF(INDEX('Role Requirements'!$B$5:$P$12,MATCH($C45,'Role Requirements'!$A$5:$A$12,0),10)&lt;&gt;"X","N/A",IF('Training Matrix'!O42="","NOT RECORDED",IF('Training Requirements'!$D$14=0,"CURRENT",IF(EDATE('Training Matrix'!O42,'Training Requirements'!$D$14)&lt;TODAY(),"OVERDUE",IF(EDATE('Training Matrix'!O42,'Training Requirements'!$D$14)&lt;=TODAY()+60,"DUE SOON","CURRENT"))))),"CHECK ROLE"))</f>
        <v/>
      </c>
      <c r="P45" s="24" t="str">
        <f aca="true">IF($A45="","",IFERROR(IF(INDEX('Role Requirements'!$B$5:$P$12,MATCH($C45,'Role Requirements'!$A$5:$A$12,0),11)&lt;&gt;"X","N/A",IF('Training Matrix'!P42="","NOT RECORDED",IF('Training Requirements'!$D$15=0,"CURRENT",IF(EDATE('Training Matrix'!P42,'Training Requirements'!$D$15)&lt;TODAY(),"OVERDUE",IF(EDATE('Training Matrix'!P42,'Training Requirements'!$D$15)&lt;=TODAY()+60,"DUE SOON","CURRENT"))))),"CHECK ROLE"))</f>
        <v/>
      </c>
      <c r="Q45" s="24" t="str">
        <f aca="true">IF($A45="","",IFERROR(IF(INDEX('Role Requirements'!$B$5:$P$12,MATCH($C45,'Role Requirements'!$A$5:$A$12,0),12)&lt;&gt;"X","N/A",IF('Training Matrix'!Q42="","NOT RECORDED",IF('Training Requirements'!$D$16=0,"CURRENT",IF(EDATE('Training Matrix'!Q42,'Training Requirements'!$D$16)&lt;TODAY(),"OVERDUE",IF(EDATE('Training Matrix'!Q42,'Training Requirements'!$D$16)&lt;=TODAY()+60,"DUE SOON","CURRENT"))))),"CHECK ROLE"))</f>
        <v/>
      </c>
      <c r="R45" s="24" t="str">
        <f aca="true">IF($A45="","",IFERROR(IF(INDEX('Role Requirements'!$B$5:$P$12,MATCH($C45,'Role Requirements'!$A$5:$A$12,0),13)&lt;&gt;"X","N/A",IF('Training Matrix'!R42="","NOT RECORDED",IF('Training Requirements'!$D$17=0,"CURRENT",IF(EDATE('Training Matrix'!R42,'Training Requirements'!$D$17)&lt;TODAY(),"OVERDUE",IF(EDATE('Training Matrix'!R42,'Training Requirements'!$D$17)&lt;=TODAY()+60,"DUE SOON","CURRENT"))))),"CHECK ROLE"))</f>
        <v/>
      </c>
      <c r="S45" s="24" t="str">
        <f aca="true">IF($A45="","",IFERROR(IF(INDEX('Role Requirements'!$B$5:$P$12,MATCH($C45,'Role Requirements'!$A$5:$A$12,0),14)&lt;&gt;"X","N/A",IF('Training Matrix'!S42="","NOT RECORDED",IF('Training Requirements'!$D$18=0,"CURRENT",IF(EDATE('Training Matrix'!S42,'Training Requirements'!$D$18)&lt;TODAY(),"OVERDUE",IF(EDATE('Training Matrix'!S42,'Training Requirements'!$D$18)&lt;=TODAY()+60,"DUE SOON","CURRENT"))))),"CHECK ROLE"))</f>
        <v/>
      </c>
      <c r="T45" s="24" t="str">
        <f aca="true">IF($A45="","",IFERROR(IF(INDEX('Role Requirements'!$B$5:$P$12,MATCH($C45,'Role Requirements'!$A$5:$A$12,0),15)&lt;&gt;"X","N/A",IF('Training Matrix'!T42="","NOT RECORDED",IF('Training Requirements'!$D$19=0,"CURRENT",IF(EDATE('Training Matrix'!T42,'Training Requirements'!$D$19)&lt;TODAY(),"OVERDUE",IF(EDATE('Training Matrix'!T42,'Training Requirements'!$D$19)&lt;=TODAY()+60,"DUE SOON","CURRENT"))))),"CHECK ROLE"))</f>
        <v/>
      </c>
    </row>
    <row r="46" customFormat="false" ht="15" hidden="false" customHeight="false" outlineLevel="0" collapsed="false">
      <c r="A46" s="11" t="str">
        <f aca="false">IF('Training Matrix'!A43="","",'Training Matrix'!A43)</f>
        <v/>
      </c>
      <c r="B46" s="11" t="str">
        <f aca="false">IF('Training Matrix'!B43="","",'Training Matrix'!B43)</f>
        <v/>
      </c>
      <c r="C46" s="11" t="str">
        <f aca="false">IF('Training Matrix'!C43="","",'Training Matrix'!C43)</f>
        <v/>
      </c>
      <c r="D46" s="11" t="str">
        <f aca="false">IF('Training Matrix'!D43="","",'Training Matrix'!D43)</f>
        <v/>
      </c>
      <c r="E46" s="11" t="str">
        <f aca="false">IF('Training Matrix'!E43="","",'Training Matrix'!E43)</f>
        <v/>
      </c>
      <c r="F46" s="24" t="str">
        <f aca="true">IF($A46="","",IFERROR(IF(INDEX('Role Requirements'!$B$5:$P$12,MATCH($C46,'Role Requirements'!$A$5:$A$12,0),1)&lt;&gt;"X","N/A",IF('Training Matrix'!F43="","NOT RECORDED",IF('Training Requirements'!$D$5=0,"CURRENT",IF(EDATE('Training Matrix'!F43,'Training Requirements'!$D$5)&lt;TODAY(),"OVERDUE",IF(EDATE('Training Matrix'!F43,'Training Requirements'!$D$5)&lt;=TODAY()+60,"DUE SOON","CURRENT"))))),"CHECK ROLE"))</f>
        <v/>
      </c>
      <c r="G46" s="24" t="str">
        <f aca="true">IF($A46="","",IFERROR(IF(INDEX('Role Requirements'!$B$5:$P$12,MATCH($C46,'Role Requirements'!$A$5:$A$12,0),2)&lt;&gt;"X","N/A",IF('Training Matrix'!G43="","NOT RECORDED",IF('Training Requirements'!$D$6=0,"CURRENT",IF(EDATE('Training Matrix'!G43,'Training Requirements'!$D$6)&lt;TODAY(),"OVERDUE",IF(EDATE('Training Matrix'!G43,'Training Requirements'!$D$6)&lt;=TODAY()+60,"DUE SOON","CURRENT"))))),"CHECK ROLE"))</f>
        <v/>
      </c>
      <c r="H46" s="24" t="str">
        <f aca="true">IF($A46="","",IFERROR(IF(INDEX('Role Requirements'!$B$5:$P$12,MATCH($C46,'Role Requirements'!$A$5:$A$12,0),3)&lt;&gt;"X","N/A",IF('Training Matrix'!H43="","NOT RECORDED",IF('Training Requirements'!$D$7=0,"CURRENT",IF(EDATE('Training Matrix'!H43,'Training Requirements'!$D$7)&lt;TODAY(),"OVERDUE",IF(EDATE('Training Matrix'!H43,'Training Requirements'!$D$7)&lt;=TODAY()+60,"DUE SOON","CURRENT"))))),"CHECK ROLE"))</f>
        <v/>
      </c>
      <c r="I46" s="24" t="str">
        <f aca="true">IF($A46="","",IFERROR(IF(INDEX('Role Requirements'!$B$5:$P$12,MATCH($C46,'Role Requirements'!$A$5:$A$12,0),4)&lt;&gt;"X","N/A",IF('Training Matrix'!I43="","NOT RECORDED",IF('Training Requirements'!$D$8=0,"CURRENT",IF(EDATE('Training Matrix'!I43,'Training Requirements'!$D$8)&lt;TODAY(),"OVERDUE",IF(EDATE('Training Matrix'!I43,'Training Requirements'!$D$8)&lt;=TODAY()+60,"DUE SOON","CURRENT"))))),"CHECK ROLE"))</f>
        <v/>
      </c>
      <c r="J46" s="24" t="str">
        <f aca="true">IF($A46="","",IFERROR(IF(INDEX('Role Requirements'!$B$5:$P$12,MATCH($C46,'Role Requirements'!$A$5:$A$12,0),5)&lt;&gt;"X","N/A",IF('Training Matrix'!J43="","NOT RECORDED",IF('Training Requirements'!$D$9=0,"CURRENT",IF(EDATE('Training Matrix'!J43,'Training Requirements'!$D$9)&lt;TODAY(),"OVERDUE",IF(EDATE('Training Matrix'!J43,'Training Requirements'!$D$9)&lt;=TODAY()+60,"DUE SOON","CURRENT"))))),"CHECK ROLE"))</f>
        <v/>
      </c>
      <c r="K46" s="24" t="str">
        <f aca="true">IF($A46="","",IFERROR(IF(INDEX('Role Requirements'!$B$5:$P$12,MATCH($C46,'Role Requirements'!$A$5:$A$12,0),6)&lt;&gt;"X","N/A",IF('Training Matrix'!K43="","NOT RECORDED",IF('Training Requirements'!$D$10=0,"CURRENT",IF(EDATE('Training Matrix'!K43,'Training Requirements'!$D$10)&lt;TODAY(),"OVERDUE",IF(EDATE('Training Matrix'!K43,'Training Requirements'!$D$10)&lt;=TODAY()+60,"DUE SOON","CURRENT"))))),"CHECK ROLE"))</f>
        <v/>
      </c>
      <c r="L46" s="24" t="str">
        <f aca="true">IF($A46="","",IFERROR(IF(INDEX('Role Requirements'!$B$5:$P$12,MATCH($C46,'Role Requirements'!$A$5:$A$12,0),7)&lt;&gt;"X","N/A",IF('Training Matrix'!L43="","NOT RECORDED",IF('Training Requirements'!$D$11=0,"CURRENT",IF(EDATE('Training Matrix'!L43,'Training Requirements'!$D$11)&lt;TODAY(),"OVERDUE",IF(EDATE('Training Matrix'!L43,'Training Requirements'!$D$11)&lt;=TODAY()+60,"DUE SOON","CURRENT"))))),"CHECK ROLE"))</f>
        <v/>
      </c>
      <c r="M46" s="24" t="str">
        <f aca="true">IF($A46="","",IFERROR(IF(INDEX('Role Requirements'!$B$5:$P$12,MATCH($C46,'Role Requirements'!$A$5:$A$12,0),8)&lt;&gt;"X","N/A",IF('Training Matrix'!M43="","NOT RECORDED",IF('Training Requirements'!$D$12=0,"CURRENT",IF(EDATE('Training Matrix'!M43,'Training Requirements'!$D$12)&lt;TODAY(),"OVERDUE",IF(EDATE('Training Matrix'!M43,'Training Requirements'!$D$12)&lt;=TODAY()+60,"DUE SOON","CURRENT"))))),"CHECK ROLE"))</f>
        <v/>
      </c>
      <c r="N46" s="24" t="str">
        <f aca="true">IF($A46="","",IFERROR(IF(INDEX('Role Requirements'!$B$5:$P$12,MATCH($C46,'Role Requirements'!$A$5:$A$12,0),9)&lt;&gt;"X","N/A",IF('Training Matrix'!N43="","NOT RECORDED",IF('Training Requirements'!$D$13=0,"CURRENT",IF(EDATE('Training Matrix'!N43,'Training Requirements'!$D$13)&lt;TODAY(),"OVERDUE",IF(EDATE('Training Matrix'!N43,'Training Requirements'!$D$13)&lt;=TODAY()+60,"DUE SOON","CURRENT"))))),"CHECK ROLE"))</f>
        <v/>
      </c>
      <c r="O46" s="24" t="str">
        <f aca="true">IF($A46="","",IFERROR(IF(INDEX('Role Requirements'!$B$5:$P$12,MATCH($C46,'Role Requirements'!$A$5:$A$12,0),10)&lt;&gt;"X","N/A",IF('Training Matrix'!O43="","NOT RECORDED",IF('Training Requirements'!$D$14=0,"CURRENT",IF(EDATE('Training Matrix'!O43,'Training Requirements'!$D$14)&lt;TODAY(),"OVERDUE",IF(EDATE('Training Matrix'!O43,'Training Requirements'!$D$14)&lt;=TODAY()+60,"DUE SOON","CURRENT"))))),"CHECK ROLE"))</f>
        <v/>
      </c>
      <c r="P46" s="24" t="str">
        <f aca="true">IF($A46="","",IFERROR(IF(INDEX('Role Requirements'!$B$5:$P$12,MATCH($C46,'Role Requirements'!$A$5:$A$12,0),11)&lt;&gt;"X","N/A",IF('Training Matrix'!P43="","NOT RECORDED",IF('Training Requirements'!$D$15=0,"CURRENT",IF(EDATE('Training Matrix'!P43,'Training Requirements'!$D$15)&lt;TODAY(),"OVERDUE",IF(EDATE('Training Matrix'!P43,'Training Requirements'!$D$15)&lt;=TODAY()+60,"DUE SOON","CURRENT"))))),"CHECK ROLE"))</f>
        <v/>
      </c>
      <c r="Q46" s="24" t="str">
        <f aca="true">IF($A46="","",IFERROR(IF(INDEX('Role Requirements'!$B$5:$P$12,MATCH($C46,'Role Requirements'!$A$5:$A$12,0),12)&lt;&gt;"X","N/A",IF('Training Matrix'!Q43="","NOT RECORDED",IF('Training Requirements'!$D$16=0,"CURRENT",IF(EDATE('Training Matrix'!Q43,'Training Requirements'!$D$16)&lt;TODAY(),"OVERDUE",IF(EDATE('Training Matrix'!Q43,'Training Requirements'!$D$16)&lt;=TODAY()+60,"DUE SOON","CURRENT"))))),"CHECK ROLE"))</f>
        <v/>
      </c>
      <c r="R46" s="24" t="str">
        <f aca="true">IF($A46="","",IFERROR(IF(INDEX('Role Requirements'!$B$5:$P$12,MATCH($C46,'Role Requirements'!$A$5:$A$12,0),13)&lt;&gt;"X","N/A",IF('Training Matrix'!R43="","NOT RECORDED",IF('Training Requirements'!$D$17=0,"CURRENT",IF(EDATE('Training Matrix'!R43,'Training Requirements'!$D$17)&lt;TODAY(),"OVERDUE",IF(EDATE('Training Matrix'!R43,'Training Requirements'!$D$17)&lt;=TODAY()+60,"DUE SOON","CURRENT"))))),"CHECK ROLE"))</f>
        <v/>
      </c>
      <c r="S46" s="24" t="str">
        <f aca="true">IF($A46="","",IFERROR(IF(INDEX('Role Requirements'!$B$5:$P$12,MATCH($C46,'Role Requirements'!$A$5:$A$12,0),14)&lt;&gt;"X","N/A",IF('Training Matrix'!S43="","NOT RECORDED",IF('Training Requirements'!$D$18=0,"CURRENT",IF(EDATE('Training Matrix'!S43,'Training Requirements'!$D$18)&lt;TODAY(),"OVERDUE",IF(EDATE('Training Matrix'!S43,'Training Requirements'!$D$18)&lt;=TODAY()+60,"DUE SOON","CURRENT"))))),"CHECK ROLE"))</f>
        <v/>
      </c>
      <c r="T46" s="24" t="str">
        <f aca="true">IF($A46="","",IFERROR(IF(INDEX('Role Requirements'!$B$5:$P$12,MATCH($C46,'Role Requirements'!$A$5:$A$12,0),15)&lt;&gt;"X","N/A",IF('Training Matrix'!T43="","NOT RECORDED",IF('Training Requirements'!$D$19=0,"CURRENT",IF(EDATE('Training Matrix'!T43,'Training Requirements'!$D$19)&lt;TODAY(),"OVERDUE",IF(EDATE('Training Matrix'!T43,'Training Requirements'!$D$19)&lt;=TODAY()+60,"DUE SOON","CURRENT"))))),"CHECK ROLE"))</f>
        <v/>
      </c>
    </row>
    <row r="47" customFormat="false" ht="15" hidden="false" customHeight="false" outlineLevel="0" collapsed="false">
      <c r="A47" s="11" t="str">
        <f aca="false">IF('Training Matrix'!A44="","",'Training Matrix'!A44)</f>
        <v/>
      </c>
      <c r="B47" s="11" t="str">
        <f aca="false">IF('Training Matrix'!B44="","",'Training Matrix'!B44)</f>
        <v/>
      </c>
      <c r="C47" s="11" t="str">
        <f aca="false">IF('Training Matrix'!C44="","",'Training Matrix'!C44)</f>
        <v/>
      </c>
      <c r="D47" s="11" t="str">
        <f aca="false">IF('Training Matrix'!D44="","",'Training Matrix'!D44)</f>
        <v/>
      </c>
      <c r="E47" s="11" t="str">
        <f aca="false">IF('Training Matrix'!E44="","",'Training Matrix'!E44)</f>
        <v/>
      </c>
      <c r="F47" s="24" t="str">
        <f aca="true">IF($A47="","",IFERROR(IF(INDEX('Role Requirements'!$B$5:$P$12,MATCH($C47,'Role Requirements'!$A$5:$A$12,0),1)&lt;&gt;"X","N/A",IF('Training Matrix'!F44="","NOT RECORDED",IF('Training Requirements'!$D$5=0,"CURRENT",IF(EDATE('Training Matrix'!F44,'Training Requirements'!$D$5)&lt;TODAY(),"OVERDUE",IF(EDATE('Training Matrix'!F44,'Training Requirements'!$D$5)&lt;=TODAY()+60,"DUE SOON","CURRENT"))))),"CHECK ROLE"))</f>
        <v/>
      </c>
      <c r="G47" s="24" t="str">
        <f aca="true">IF($A47="","",IFERROR(IF(INDEX('Role Requirements'!$B$5:$P$12,MATCH($C47,'Role Requirements'!$A$5:$A$12,0),2)&lt;&gt;"X","N/A",IF('Training Matrix'!G44="","NOT RECORDED",IF('Training Requirements'!$D$6=0,"CURRENT",IF(EDATE('Training Matrix'!G44,'Training Requirements'!$D$6)&lt;TODAY(),"OVERDUE",IF(EDATE('Training Matrix'!G44,'Training Requirements'!$D$6)&lt;=TODAY()+60,"DUE SOON","CURRENT"))))),"CHECK ROLE"))</f>
        <v/>
      </c>
      <c r="H47" s="24" t="str">
        <f aca="true">IF($A47="","",IFERROR(IF(INDEX('Role Requirements'!$B$5:$P$12,MATCH($C47,'Role Requirements'!$A$5:$A$12,0),3)&lt;&gt;"X","N/A",IF('Training Matrix'!H44="","NOT RECORDED",IF('Training Requirements'!$D$7=0,"CURRENT",IF(EDATE('Training Matrix'!H44,'Training Requirements'!$D$7)&lt;TODAY(),"OVERDUE",IF(EDATE('Training Matrix'!H44,'Training Requirements'!$D$7)&lt;=TODAY()+60,"DUE SOON","CURRENT"))))),"CHECK ROLE"))</f>
        <v/>
      </c>
      <c r="I47" s="24" t="str">
        <f aca="true">IF($A47="","",IFERROR(IF(INDEX('Role Requirements'!$B$5:$P$12,MATCH($C47,'Role Requirements'!$A$5:$A$12,0),4)&lt;&gt;"X","N/A",IF('Training Matrix'!I44="","NOT RECORDED",IF('Training Requirements'!$D$8=0,"CURRENT",IF(EDATE('Training Matrix'!I44,'Training Requirements'!$D$8)&lt;TODAY(),"OVERDUE",IF(EDATE('Training Matrix'!I44,'Training Requirements'!$D$8)&lt;=TODAY()+60,"DUE SOON","CURRENT"))))),"CHECK ROLE"))</f>
        <v/>
      </c>
      <c r="J47" s="24" t="str">
        <f aca="true">IF($A47="","",IFERROR(IF(INDEX('Role Requirements'!$B$5:$P$12,MATCH($C47,'Role Requirements'!$A$5:$A$12,0),5)&lt;&gt;"X","N/A",IF('Training Matrix'!J44="","NOT RECORDED",IF('Training Requirements'!$D$9=0,"CURRENT",IF(EDATE('Training Matrix'!J44,'Training Requirements'!$D$9)&lt;TODAY(),"OVERDUE",IF(EDATE('Training Matrix'!J44,'Training Requirements'!$D$9)&lt;=TODAY()+60,"DUE SOON","CURRENT"))))),"CHECK ROLE"))</f>
        <v/>
      </c>
      <c r="K47" s="24" t="str">
        <f aca="true">IF($A47="","",IFERROR(IF(INDEX('Role Requirements'!$B$5:$P$12,MATCH($C47,'Role Requirements'!$A$5:$A$12,0),6)&lt;&gt;"X","N/A",IF('Training Matrix'!K44="","NOT RECORDED",IF('Training Requirements'!$D$10=0,"CURRENT",IF(EDATE('Training Matrix'!K44,'Training Requirements'!$D$10)&lt;TODAY(),"OVERDUE",IF(EDATE('Training Matrix'!K44,'Training Requirements'!$D$10)&lt;=TODAY()+60,"DUE SOON","CURRENT"))))),"CHECK ROLE"))</f>
        <v/>
      </c>
      <c r="L47" s="24" t="str">
        <f aca="true">IF($A47="","",IFERROR(IF(INDEX('Role Requirements'!$B$5:$P$12,MATCH($C47,'Role Requirements'!$A$5:$A$12,0),7)&lt;&gt;"X","N/A",IF('Training Matrix'!L44="","NOT RECORDED",IF('Training Requirements'!$D$11=0,"CURRENT",IF(EDATE('Training Matrix'!L44,'Training Requirements'!$D$11)&lt;TODAY(),"OVERDUE",IF(EDATE('Training Matrix'!L44,'Training Requirements'!$D$11)&lt;=TODAY()+60,"DUE SOON","CURRENT"))))),"CHECK ROLE"))</f>
        <v/>
      </c>
      <c r="M47" s="24" t="str">
        <f aca="true">IF($A47="","",IFERROR(IF(INDEX('Role Requirements'!$B$5:$P$12,MATCH($C47,'Role Requirements'!$A$5:$A$12,0),8)&lt;&gt;"X","N/A",IF('Training Matrix'!M44="","NOT RECORDED",IF('Training Requirements'!$D$12=0,"CURRENT",IF(EDATE('Training Matrix'!M44,'Training Requirements'!$D$12)&lt;TODAY(),"OVERDUE",IF(EDATE('Training Matrix'!M44,'Training Requirements'!$D$12)&lt;=TODAY()+60,"DUE SOON","CURRENT"))))),"CHECK ROLE"))</f>
        <v/>
      </c>
      <c r="N47" s="24" t="str">
        <f aca="true">IF($A47="","",IFERROR(IF(INDEX('Role Requirements'!$B$5:$P$12,MATCH($C47,'Role Requirements'!$A$5:$A$12,0),9)&lt;&gt;"X","N/A",IF('Training Matrix'!N44="","NOT RECORDED",IF('Training Requirements'!$D$13=0,"CURRENT",IF(EDATE('Training Matrix'!N44,'Training Requirements'!$D$13)&lt;TODAY(),"OVERDUE",IF(EDATE('Training Matrix'!N44,'Training Requirements'!$D$13)&lt;=TODAY()+60,"DUE SOON","CURRENT"))))),"CHECK ROLE"))</f>
        <v/>
      </c>
      <c r="O47" s="24" t="str">
        <f aca="true">IF($A47="","",IFERROR(IF(INDEX('Role Requirements'!$B$5:$P$12,MATCH($C47,'Role Requirements'!$A$5:$A$12,0),10)&lt;&gt;"X","N/A",IF('Training Matrix'!O44="","NOT RECORDED",IF('Training Requirements'!$D$14=0,"CURRENT",IF(EDATE('Training Matrix'!O44,'Training Requirements'!$D$14)&lt;TODAY(),"OVERDUE",IF(EDATE('Training Matrix'!O44,'Training Requirements'!$D$14)&lt;=TODAY()+60,"DUE SOON","CURRENT"))))),"CHECK ROLE"))</f>
        <v/>
      </c>
      <c r="P47" s="24" t="str">
        <f aca="true">IF($A47="","",IFERROR(IF(INDEX('Role Requirements'!$B$5:$P$12,MATCH($C47,'Role Requirements'!$A$5:$A$12,0),11)&lt;&gt;"X","N/A",IF('Training Matrix'!P44="","NOT RECORDED",IF('Training Requirements'!$D$15=0,"CURRENT",IF(EDATE('Training Matrix'!P44,'Training Requirements'!$D$15)&lt;TODAY(),"OVERDUE",IF(EDATE('Training Matrix'!P44,'Training Requirements'!$D$15)&lt;=TODAY()+60,"DUE SOON","CURRENT"))))),"CHECK ROLE"))</f>
        <v/>
      </c>
      <c r="Q47" s="24" t="str">
        <f aca="true">IF($A47="","",IFERROR(IF(INDEX('Role Requirements'!$B$5:$P$12,MATCH($C47,'Role Requirements'!$A$5:$A$12,0),12)&lt;&gt;"X","N/A",IF('Training Matrix'!Q44="","NOT RECORDED",IF('Training Requirements'!$D$16=0,"CURRENT",IF(EDATE('Training Matrix'!Q44,'Training Requirements'!$D$16)&lt;TODAY(),"OVERDUE",IF(EDATE('Training Matrix'!Q44,'Training Requirements'!$D$16)&lt;=TODAY()+60,"DUE SOON","CURRENT"))))),"CHECK ROLE"))</f>
        <v/>
      </c>
      <c r="R47" s="24" t="str">
        <f aca="true">IF($A47="","",IFERROR(IF(INDEX('Role Requirements'!$B$5:$P$12,MATCH($C47,'Role Requirements'!$A$5:$A$12,0),13)&lt;&gt;"X","N/A",IF('Training Matrix'!R44="","NOT RECORDED",IF('Training Requirements'!$D$17=0,"CURRENT",IF(EDATE('Training Matrix'!R44,'Training Requirements'!$D$17)&lt;TODAY(),"OVERDUE",IF(EDATE('Training Matrix'!R44,'Training Requirements'!$D$17)&lt;=TODAY()+60,"DUE SOON","CURRENT"))))),"CHECK ROLE"))</f>
        <v/>
      </c>
      <c r="S47" s="24" t="str">
        <f aca="true">IF($A47="","",IFERROR(IF(INDEX('Role Requirements'!$B$5:$P$12,MATCH($C47,'Role Requirements'!$A$5:$A$12,0),14)&lt;&gt;"X","N/A",IF('Training Matrix'!S44="","NOT RECORDED",IF('Training Requirements'!$D$18=0,"CURRENT",IF(EDATE('Training Matrix'!S44,'Training Requirements'!$D$18)&lt;TODAY(),"OVERDUE",IF(EDATE('Training Matrix'!S44,'Training Requirements'!$D$18)&lt;=TODAY()+60,"DUE SOON","CURRENT"))))),"CHECK ROLE"))</f>
        <v/>
      </c>
      <c r="T47" s="24" t="str">
        <f aca="true">IF($A47="","",IFERROR(IF(INDEX('Role Requirements'!$B$5:$P$12,MATCH($C47,'Role Requirements'!$A$5:$A$12,0),15)&lt;&gt;"X","N/A",IF('Training Matrix'!T44="","NOT RECORDED",IF('Training Requirements'!$D$19=0,"CURRENT",IF(EDATE('Training Matrix'!T44,'Training Requirements'!$D$19)&lt;TODAY(),"OVERDUE",IF(EDATE('Training Matrix'!T44,'Training Requirements'!$D$19)&lt;=TODAY()+60,"DUE SOON","CURRENT"))))),"CHECK ROLE"))</f>
        <v/>
      </c>
    </row>
  </sheetData>
  <conditionalFormatting sqref="F8:T47">
    <cfRule type="cellIs" priority="2" operator="equal" aboveAverage="0" equalAverage="0" bottom="0" percent="0" rank="0" text="" dxfId="0">
      <formula>"OVERDUE"</formula>
    </cfRule>
    <cfRule type="cellIs" priority="3" operator="equal" aboveAverage="0" equalAverage="0" bottom="0" percent="0" rank="0" text="" dxfId="1">
      <formula>"DUE SOON"</formula>
    </cfRule>
    <cfRule type="cellIs" priority="4" operator="equal" aboveAverage="0" equalAverage="0" bottom="0" percent="0" rank="0" text="" dxfId="2">
      <formula>"CURRENT"</formula>
    </cfRule>
    <cfRule type="cellIs" priority="5" operator="equal" aboveAverage="0" equalAverage="0" bottom="0" percent="0" rank="0" text="" dxfId="3">
      <formula>"NOT RECORDED"</formula>
    </cfRule>
    <cfRule type="cellIs" priority="6" operator="equal" aboveAverage="0" equalAverage="0" bottom="0" percent="0" rank="0" text="" dxfId="4">
      <formula>"N/A"</formula>
    </cfRule>
  </conditionalFormatting>
  <printOptions headings="false" gridLines="false" gridLinesSet="true" horizontalCentered="tru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Ecesis EHS Training Matrix Template  |  www.ecesis.net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2026-09-05T03:36:23Z</dcterms:created>
  <dc:creator>Ecesis EHS Software</dc:creator>
  <dc:description>Role-based EHS training matrix template with automatic due-date and gap tracking.</dc:description>
  <dc:language>en-US</dc:language>
  <cp:lastModifiedBy/>
  <dcterms:modified xsi:type="dcterms:W3CDTF">2026-09-05T03:36:23Z</dcterms:modified>
  <cp:revision>0</cp:revision>
  <dc:subject/>
  <dc:title>EHS Training Matrix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